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<sst xmlns="http://schemas.openxmlformats.org/spreadsheetml/2006/main" count="455" uniqueCount="240">
  <si>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</si>
  <si>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</si>
  <si>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</si>
  <si>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</si>
  <si>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</si>
  <si>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</si>
  <si>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</si>
  <si>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</si>
  <si>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</si>
  <si>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</si>
  <si>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</si>
  <si>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</si>
  <si>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</si>
  <si>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</si>
  <si>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</si>
  <si>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</si>
  <si>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</si>
  <si>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</si>
  <si>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</si>
  <si>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</si>
  <si>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</si>
  <si>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</si>
  <si>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</si>
  <si>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</si>
  <si>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</si>
  <si>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</si>
  <si>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</si>
  <si>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</si>
  <si>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</si>
  <si>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</si>
  <si>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</si>
  <si>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</si>
  <si>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</si>
  <si>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</si>
  <si>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</si>
  <si>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</si>
  <si>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</si>
  <si>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</si>
  <si>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</si>
  <si>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</si>
  <si>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</si>
  <si>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</si>
  <si>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</si>
  <si>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</si>
  <si>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</si>
  <si>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</si>
  <si>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</si>
  <si>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</si>
  <si>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</si>
  <si>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</si>
  <si>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</si>
  <si>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</si>
  <si>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</si>
  <si>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</si>
  <si>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</si>
  <si>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</si>
  <si>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</si>
  <si>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</si>
  <si>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</si>
  <si>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</si>
  <si>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</si>
  <si>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</si>
  <si>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</si>
  <si>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</si>
  <si>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</si>
  <si>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</si>
  <si>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</si>
  <si>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</si>
  <si>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</si>
  <si>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</si>
  <si>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</si>
  <si>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</si>
  <si>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</si>
  <si>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</si>
  <si>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</si>
  <si>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</si>
  <si>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</si>
  <si>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</si>
  <si>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</si>
  <si>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</si>
  <si>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</si>
  <si>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</si>
  <si>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</si>
  <si>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</si>
  <si>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</si>
  <si>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</si>
  <si>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</si>
  <si>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</si>
  <si>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</si>
  <si>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</si>
  <si>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</si>
  <si>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</si>
  <si>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</si>
  <si>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</si>
  <si>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</si>
  <si>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</si>
  <si>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</si>
  <si>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</si>
  <si>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</si>
  <si>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</si>
  <si>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</si>
  <si>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</si>
  <si>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</si>
  <si>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</si>
  <si>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</si>
  <si>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</si>
  <si>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</si>
  <si>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</si>
  <si>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</si>
  <si>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</si>
  <si>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</si>
  <si>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17年度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</si>
  <si>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</si>
  <si>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</si>
  <si>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</si>
  <si>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</si>
  <si>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</si>
  <si>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</si>
  <si>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</si>
  <si>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</si>
  <si>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</si>
  <si>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</si>
  <si>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</si>
  <si>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</si>
  <si>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</si>
  <si>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</si>
  <si>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</si>
  <si>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</si>
  <si>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</si>
  <si>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</si>
  <si>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</si>
  <si>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</si>
  <si>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</si>
  <si>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</si>
  <si>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</si>
  <si>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</si>
  <si>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</si>
  <si>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</si>
  <si>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</si>
  <si>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</si>
  <si>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</si>
  <si>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</si>
  <si>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</si>
  <si>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</si>
  <si>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</si>
  <si>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</si>
  <si>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</si>
  <si>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</si>
  <si>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</si>
  <si>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</si>
  <si>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</si>
  <si>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</si>
  <si>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</si>
  <si>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</si>
  <si>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</si>
  <si>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</si>
  <si>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</si>
  <si>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</si>
  <si>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</si>
  <si>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</si>
  <si>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</si>
  <si>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</si>
  <si>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</si>
  <si>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A+</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</si>
  <si>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</si>
  <si>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</si>
  <si>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</si>
  <si>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</si>
  <si>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</si>
  <si>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</si>
  <si>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</si>
  <si>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</si>
  <si>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</si>
  <si>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</si>
  <si>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</si>
  <si>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</si>
  <si>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</si>
  <si>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</si>
  <si>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</si>
  <si>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</si>
  <si>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</si>
  <si>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</si>
  <si>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</si>
  <si>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</si>
  <si>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17年度　組織マネジメント</t>
  </si>
  <si>
    <t>合計</t>
  </si>
  <si>
    <t>17年度　サービス項目</t>
  </si>
  <si>
    <t>1.サービス情報の提供</t>
  </si>
  <si>
    <t>2.サービスの開始・終了時の対応</t>
  </si>
  <si>
    <t>5.プライバシーの保護等個人の尊厳の尊重</t>
  </si>
  <si>
    <t>事業者名称</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</si>
  <si>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</si>
  <si>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</si>
  <si>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</si>
  <si>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⑧地域との連携のもとに利用者の生活の幅を広げるための取り組みを行っている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</si>
  <si>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</si>
  <si>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</si>
  <si>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</si>
  <si>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17年度　サービス別平均</t>
  </si>
  <si>
    <t>17年度　全体平均</t>
  </si>
  <si>
    <t>利用者等の希望と関係者の意見を取り入れた個別の支援計画を作成している</t>
  </si>
  <si>
    <t>②利用者等の希望と関係者の意見を取り入れた個別の支援計画を作成している</t>
  </si>
  <si>
    <t>個別の支援計画をいかしながら、利用者に合った自立（自律）生活を送るための支援を行っている</t>
  </si>
  <si>
    <t>個別の支援計画に基づいて日中活動等に関するさまざまな支援を行っている</t>
  </si>
  <si>
    <t>栄養のバランスを考慮したうえでおいしい食事を楽しく食べられるよう工夫している</t>
  </si>
  <si>
    <t>利用者一人ひとりの状況に応じて生活上で必要な支援を行っている</t>
  </si>
  <si>
    <t>利用者の健康を維持するための支援を行っている</t>
  </si>
  <si>
    <t>利用者の自主性を尊重し、日常生活が楽しく快適になるような取り組みを行っている</t>
  </si>
  <si>
    <t>施設と家族等との交流・連携を図っている</t>
  </si>
  <si>
    <t>①個別の支援計画をいかしながら、利用者に合った自立（自律）生活を送るための支援を行っている</t>
  </si>
  <si>
    <t>②個別の支援計画に基づいて日中活動等に関するさまざまな支援を行っている</t>
  </si>
  <si>
    <t>③栄養のバランスを考慮したうえでおいしい食事を楽しく食べられるよう工夫している</t>
  </si>
  <si>
    <t>④利用者一人ひとりの状況に応じて生活上で必要な支援を行っている</t>
  </si>
  <si>
    <t>⑤利用者の健康を維持するための支援を行っている</t>
  </si>
  <si>
    <t>⑥利用者の自主性を尊重し、日常生活が楽しく快適になるような取り組みを行っている</t>
  </si>
  <si>
    <t>⑦施設と家族等との交流・連携を図っている</t>
  </si>
  <si>
    <t>・下の表の「17年度」「19年度」のところ（網掛けになっている部分）に当該年度の評点を選択してください。</t>
  </si>
  <si>
    <t>19年度</t>
  </si>
  <si>
    <t>19年度　組織マネジメント</t>
  </si>
  <si>
    <t>19年度　サービス別平均</t>
  </si>
  <si>
    <t>19年度　全体平均</t>
  </si>
  <si>
    <t>19年度　サービス項目</t>
  </si>
  <si>
    <t>A+</t>
  </si>
  <si>
    <t>　－</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</si>
  <si>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</si>
  <si>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</si>
  <si>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</si>
  <si>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</si>
  <si>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</si>
  <si>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</si>
  <si>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</si>
  <si>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</si>
  <si>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4.前年度と比べ、事業所の財政等において向上している</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</si>
  <si>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</si>
  <si>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</si>
  <si>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将来を担う人材育成として、実習生を受け入れている（17年度のみ）</t>
  </si>
  <si>
    <t>前年度（比較困難な場合は可能な期間で）と比べて、財務諸表など財務に関する指標において改善傾向を示している（17年度）　　　　　　　　　　　　　　　　　　　　　　　　　　　　　　　　　　　財政状態や収支バランスの改善へ向けた計画的かつ主体的な取り組みにより成果が上がっている（19年度）</t>
  </si>
  <si>
    <t>③将来を担う人材育成として、実習生を受け入れている（17年度のみ）</t>
  </si>
  <si>
    <t>①前年度（比較困難な場合は可能な期間で）と比べて、財務諸表など財務に関する指標において改善傾向を示している（17年度）　　　　　　　　　　　　　　　　　　　　　　　　　　　　　　　　　　　①財政状態や収支バランスの改善へ向けた計画的かつ主体的な取り組みにより成果が上がっている（19年度）</t>
  </si>
  <si>
    <t>身体障害者更生施設（聴覚・言語障害者）</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</si>
</sst>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thin"/>
      <top>
        <color indexed="63"/>
      </top>
      <bottom style="hair"/>
    </border>
    <border>
      <left style="thin"/>
      <right style="medium"/>
      <top>
        <color indexed="63"/>
      </top>
      <bottom style="hair"/>
    </border>
    <border>
      <left style="medium"/>
      <right style="medium"/>
      <top style="medium"/>
      <bottom style="mediu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medium"/>
      <top style="hair"/>
      <bottom style="hair"/>
      <diagonal style="mediu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color indexed="63"/>
      </top>
      <bottom style="double"/>
    </border>
    <border>
      <left style="medium"/>
      <right>
        <color indexed="63"/>
      </right>
      <top>
        <color indexed="63"/>
      </top>
      <bottom style="double"/>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thin"/>
      <top style="hair"/>
      <bottom style="hair"/>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9">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13" fillId="31" borderId="11" xfId="0" applyFont="1" applyFill="1" applyBorder="1" applyAlignment="1">
      <alignment horizontal="center" vertical="center"/>
    </xf>
    <xf numFmtId="0" fontId="13" fillId="31" borderId="12" xfId="0" applyFont="1" applyFill="1" applyBorder="1" applyAlignment="1">
      <alignment horizontal="center" vertical="center"/>
    </xf>
    <xf numFmtId="0" fontId="13" fillId="33" borderId="13" xfId="0" applyFont="1" applyFill="1" applyBorder="1" applyAlignment="1">
      <alignment horizontal="center" vertical="center"/>
    </xf>
    <xf numFmtId="0" fontId="0" fillId="0" borderId="0" xfId="0" applyFont="1" applyAlignment="1">
      <alignment horizontal="center" vertical="center"/>
    </xf>
    <xf numFmtId="0" fontId="0" fillId="34" borderId="14" xfId="0" applyFont="1" applyFill="1" applyBorder="1" applyAlignment="1">
      <alignment vertical="center" wrapText="1"/>
    </xf>
    <xf numFmtId="0" fontId="0" fillId="34" borderId="15" xfId="0" applyFont="1" applyFill="1" applyBorder="1" applyAlignment="1">
      <alignment vertical="center" wrapText="1"/>
    </xf>
    <xf numFmtId="0" fontId="0" fillId="34" borderId="16"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5" borderId="0" xfId="0" applyFill="1" applyAlignment="1">
      <alignment vertical="center"/>
    </xf>
    <xf numFmtId="0" fontId="0" fillId="35" borderId="0" xfId="0" applyFill="1" applyAlignment="1">
      <alignment horizontal="center" vertical="center"/>
    </xf>
    <xf numFmtId="0" fontId="0" fillId="35" borderId="0" xfId="0" applyFont="1" applyFill="1" applyAlignment="1">
      <alignment horizontal="center" vertical="center"/>
    </xf>
    <xf numFmtId="0" fontId="16" fillId="35" borderId="0" xfId="0" applyFont="1" applyFill="1" applyBorder="1" applyAlignment="1">
      <alignment horizontal="center" vertical="center" wrapText="1"/>
    </xf>
    <xf numFmtId="0" fontId="16" fillId="35" borderId="0" xfId="0" applyFont="1" applyFill="1" applyBorder="1" applyAlignment="1">
      <alignment horizontal="left" vertical="center" wrapText="1"/>
    </xf>
    <xf numFmtId="0" fontId="62" fillId="35" borderId="0" xfId="0" applyNumberFormat="1" applyFont="1" applyFill="1" applyBorder="1" applyAlignment="1">
      <alignment vertical="center"/>
    </xf>
    <xf numFmtId="0" fontId="6" fillId="35" borderId="17" xfId="0" applyFont="1" applyFill="1" applyBorder="1" applyAlignment="1">
      <alignment horizontal="center" vertical="center"/>
    </xf>
    <xf numFmtId="0" fontId="0" fillId="35" borderId="18" xfId="0" applyFont="1" applyFill="1" applyBorder="1" applyAlignment="1" applyProtection="1">
      <alignment horizontal="center" vertical="center"/>
      <protection/>
    </xf>
    <xf numFmtId="0" fontId="0" fillId="35" borderId="19"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35" borderId="22" xfId="0"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6" fillId="35" borderId="23" xfId="0" applyFont="1" applyFill="1" applyBorder="1" applyAlignment="1">
      <alignment horizontal="center" vertical="center"/>
    </xf>
    <xf numFmtId="0" fontId="0" fillId="35" borderId="24" xfId="0" applyFont="1" applyFill="1" applyBorder="1" applyAlignment="1" applyProtection="1">
      <alignment horizontal="center" vertical="center"/>
      <protection/>
    </xf>
    <xf numFmtId="0" fontId="0" fillId="35" borderId="25"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protection/>
    </xf>
    <xf numFmtId="0" fontId="0" fillId="35" borderId="27" xfId="0" applyFont="1" applyFill="1" applyBorder="1" applyAlignment="1" applyProtection="1">
      <alignment horizontal="center" vertical="center"/>
      <protection/>
    </xf>
    <xf numFmtId="0" fontId="0" fillId="35" borderId="28" xfId="0" applyFont="1" applyFill="1" applyBorder="1" applyAlignment="1" applyProtection="1">
      <alignment horizontal="center" vertical="center"/>
      <protection/>
    </xf>
    <xf numFmtId="0" fontId="6" fillId="35" borderId="29" xfId="0" applyFont="1" applyFill="1" applyBorder="1" applyAlignment="1">
      <alignment horizontal="center" vertical="center"/>
    </xf>
    <xf numFmtId="0" fontId="0" fillId="35" borderId="30" xfId="0" applyFont="1" applyFill="1" applyBorder="1" applyAlignment="1" applyProtection="1">
      <alignment horizontal="center" vertical="center"/>
      <protection/>
    </xf>
    <xf numFmtId="0" fontId="0" fillId="35" borderId="31" xfId="0" applyFont="1" applyFill="1" applyBorder="1" applyAlignment="1" applyProtection="1">
      <alignment horizontal="center" vertical="center"/>
      <protection/>
    </xf>
    <xf numFmtId="0" fontId="0" fillId="35" borderId="32" xfId="0" applyFont="1" applyFill="1" applyBorder="1" applyAlignment="1" applyProtection="1">
      <alignment horizontal="center" vertical="center"/>
      <protection/>
    </xf>
    <xf numFmtId="0" fontId="0" fillId="35" borderId="33"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49" fontId="6" fillId="35" borderId="35" xfId="0" applyNumberFormat="1" applyFont="1" applyFill="1" applyBorder="1" applyAlignment="1">
      <alignment horizontal="center" vertical="center"/>
    </xf>
    <xf numFmtId="186" fontId="6" fillId="35" borderId="35" xfId="0" applyNumberFormat="1" applyFont="1" applyFill="1" applyBorder="1" applyAlignment="1">
      <alignment horizontal="center" vertical="center"/>
    </xf>
    <xf numFmtId="231" fontId="0" fillId="35" borderId="36" xfId="0" applyNumberFormat="1" applyFont="1" applyFill="1" applyBorder="1" applyAlignment="1">
      <alignment horizontal="center" vertical="center"/>
    </xf>
    <xf numFmtId="231" fontId="0" fillId="35" borderId="37" xfId="0" applyNumberFormat="1" applyFont="1" applyFill="1" applyBorder="1" applyAlignment="1">
      <alignment horizontal="center" vertical="center"/>
    </xf>
    <xf numFmtId="230" fontId="0" fillId="35" borderId="0" xfId="0" applyNumberFormat="1" applyFont="1" applyFill="1" applyBorder="1" applyAlignment="1">
      <alignment horizontal="center" vertical="center"/>
    </xf>
    <xf numFmtId="0" fontId="6" fillId="35" borderId="38" xfId="0" applyFont="1" applyFill="1" applyBorder="1" applyAlignment="1">
      <alignment horizontal="center" vertical="center" wrapText="1"/>
    </xf>
    <xf numFmtId="180" fontId="0" fillId="35" borderId="39" xfId="0" applyNumberFormat="1" applyFont="1" applyFill="1" applyBorder="1" applyAlignment="1">
      <alignment horizontal="center" vertical="center"/>
    </xf>
    <xf numFmtId="180" fontId="0" fillId="35" borderId="40" xfId="0" applyNumberFormat="1" applyFont="1" applyFill="1" applyBorder="1" applyAlignment="1">
      <alignment horizontal="center" vertical="center"/>
    </xf>
    <xf numFmtId="0" fontId="0" fillId="35" borderId="41" xfId="0" applyFill="1" applyBorder="1" applyAlignment="1">
      <alignment horizontal="center" vertical="center"/>
    </xf>
    <xf numFmtId="0" fontId="0" fillId="35" borderId="42" xfId="0" applyFill="1" applyBorder="1" applyAlignment="1">
      <alignment horizontal="center" vertical="center"/>
    </xf>
    <xf numFmtId="0" fontId="0" fillId="35" borderId="0" xfId="0" applyFill="1" applyBorder="1" applyAlignment="1">
      <alignment horizontal="center" vertical="center"/>
    </xf>
    <xf numFmtId="180" fontId="0" fillId="35" borderId="43" xfId="0" applyNumberFormat="1" applyFill="1" applyBorder="1" applyAlignment="1">
      <alignment horizontal="left" vertical="center"/>
    </xf>
    <xf numFmtId="230" fontId="0" fillId="35" borderId="43" xfId="0" applyNumberFormat="1" applyFill="1" applyBorder="1" applyAlignment="1">
      <alignment horizontal="left" vertical="center"/>
    </xf>
    <xf numFmtId="0" fontId="0" fillId="35" borderId="44" xfId="0" applyFill="1" applyBorder="1" applyAlignment="1">
      <alignment horizontal="left" vertical="center"/>
    </xf>
    <xf numFmtId="0" fontId="0" fillId="35" borderId="0" xfId="0" applyFill="1" applyBorder="1" applyAlignment="1">
      <alignment horizontal="left" vertical="center"/>
    </xf>
    <xf numFmtId="0" fontId="0" fillId="35" borderId="36" xfId="0" applyFont="1" applyFill="1" applyBorder="1" applyAlignment="1" applyProtection="1">
      <alignment horizontal="center" vertical="center"/>
      <protection/>
    </xf>
    <xf numFmtId="0" fontId="0" fillId="35" borderId="37" xfId="0" applyFont="1" applyFill="1" applyBorder="1" applyAlignment="1" applyProtection="1">
      <alignment horizontal="center" vertical="center"/>
      <protection/>
    </xf>
    <xf numFmtId="0" fontId="0" fillId="35" borderId="45" xfId="0" applyFont="1" applyFill="1" applyBorder="1" applyAlignment="1" applyProtection="1">
      <alignment horizontal="center" vertical="center"/>
      <protection/>
    </xf>
    <xf numFmtId="0" fontId="0" fillId="35" borderId="46" xfId="0" applyFont="1" applyFill="1" applyBorder="1" applyAlignment="1" applyProtection="1">
      <alignment horizontal="center" vertical="center"/>
      <protection/>
    </xf>
    <xf numFmtId="180" fontId="0" fillId="35" borderId="0" xfId="0" applyNumberFormat="1" applyFill="1" applyBorder="1" applyAlignment="1">
      <alignment horizontal="left" vertical="center"/>
    </xf>
    <xf numFmtId="230" fontId="0" fillId="35" borderId="0" xfId="0" applyNumberFormat="1" applyFill="1" applyBorder="1" applyAlignment="1">
      <alignment horizontal="left" vertical="center"/>
    </xf>
    <xf numFmtId="0" fontId="0" fillId="35" borderId="47" xfId="0" applyFill="1" applyBorder="1" applyAlignment="1">
      <alignment horizontal="center" vertical="center"/>
    </xf>
    <xf numFmtId="0" fontId="0" fillId="35" borderId="21" xfId="0" applyFill="1" applyBorder="1" applyAlignment="1">
      <alignment horizontal="center" vertical="center"/>
    </xf>
    <xf numFmtId="0" fontId="0" fillId="35" borderId="22" xfId="0" applyFill="1" applyBorder="1" applyAlignment="1">
      <alignment horizontal="center" vertical="center"/>
    </xf>
    <xf numFmtId="0" fontId="0" fillId="35" borderId="19" xfId="0" applyFill="1" applyBorder="1" applyAlignment="1">
      <alignment horizontal="center" vertical="center"/>
    </xf>
    <xf numFmtId="0" fontId="0" fillId="35" borderId="48" xfId="0" applyFill="1" applyBorder="1" applyAlignment="1">
      <alignment horizontal="center" vertical="center"/>
    </xf>
    <xf numFmtId="0" fontId="0" fillId="35" borderId="27" xfId="0" applyFill="1" applyBorder="1" applyAlignment="1">
      <alignment horizontal="center" vertical="center"/>
    </xf>
    <xf numFmtId="0" fontId="0" fillId="35" borderId="28" xfId="0" applyFill="1" applyBorder="1" applyAlignment="1">
      <alignment horizontal="center" vertical="center"/>
    </xf>
    <xf numFmtId="0" fontId="0" fillId="35" borderId="25" xfId="0" applyFill="1" applyBorder="1" applyAlignment="1">
      <alignment horizontal="center" vertical="center"/>
    </xf>
    <xf numFmtId="0" fontId="0" fillId="35" borderId="49" xfId="0" applyFill="1" applyBorder="1" applyAlignment="1">
      <alignment horizontal="center" vertical="center"/>
    </xf>
    <xf numFmtId="0" fontId="0" fillId="35" borderId="33" xfId="0" applyFill="1" applyBorder="1" applyAlignment="1">
      <alignment horizontal="center" vertical="center"/>
    </xf>
    <xf numFmtId="0" fontId="0" fillId="35" borderId="34" xfId="0" applyFill="1" applyBorder="1" applyAlignment="1">
      <alignment horizontal="center" vertical="center"/>
    </xf>
    <xf numFmtId="0" fontId="0" fillId="35" borderId="31" xfId="0" applyFill="1" applyBorder="1" applyAlignment="1">
      <alignment horizontal="center" vertical="center"/>
    </xf>
    <xf numFmtId="231" fontId="0" fillId="35" borderId="39" xfId="0" applyNumberFormat="1" applyFont="1" applyFill="1" applyBorder="1" applyAlignment="1">
      <alignment horizontal="center" vertical="center"/>
    </xf>
    <xf numFmtId="186" fontId="0" fillId="35" borderId="0" xfId="0" applyNumberFormat="1" applyFill="1" applyAlignment="1">
      <alignment vertical="center"/>
    </xf>
    <xf numFmtId="10" fontId="0" fillId="35" borderId="50" xfId="0" applyNumberFormat="1" applyFont="1" applyFill="1" applyBorder="1" applyAlignment="1">
      <alignment horizontal="center" vertical="center"/>
    </xf>
    <xf numFmtId="10" fontId="0" fillId="35" borderId="51" xfId="0" applyNumberFormat="1" applyFont="1" applyFill="1" applyBorder="1" applyAlignment="1">
      <alignment horizontal="center" vertical="center"/>
    </xf>
    <xf numFmtId="10" fontId="0" fillId="35" borderId="52" xfId="0" applyNumberFormat="1" applyFill="1" applyBorder="1" applyAlignment="1">
      <alignment horizontal="center" vertical="center"/>
    </xf>
    <xf numFmtId="10" fontId="0" fillId="35" borderId="51" xfId="0" applyNumberFormat="1" applyFill="1" applyBorder="1" applyAlignment="1">
      <alignment horizontal="center" vertical="center"/>
    </xf>
    <xf numFmtId="230" fontId="0" fillId="35" borderId="42" xfId="0" applyNumberFormat="1" applyFill="1" applyBorder="1" applyAlignment="1">
      <alignment horizontal="center" vertical="center"/>
    </xf>
    <xf numFmtId="0" fontId="0" fillId="35" borderId="0" xfId="0" applyFill="1" applyAlignment="1">
      <alignment/>
    </xf>
    <xf numFmtId="230" fontId="0" fillId="35" borderId="51" xfId="0" applyNumberFormat="1" applyFill="1" applyBorder="1" applyAlignment="1">
      <alignment horizontal="left" vertical="center"/>
    </xf>
    <xf numFmtId="230" fontId="0" fillId="35" borderId="52" xfId="0" applyNumberFormat="1" applyFill="1" applyBorder="1" applyAlignment="1">
      <alignment horizontal="left" vertical="center"/>
    </xf>
    <xf numFmtId="230" fontId="0" fillId="35" borderId="0" xfId="0" applyNumberFormat="1" applyFill="1" applyBorder="1" applyAlignment="1">
      <alignment horizontal="center" vertical="center"/>
    </xf>
    <xf numFmtId="0" fontId="0" fillId="35" borderId="0" xfId="0" applyFill="1" applyAlignment="1">
      <alignment horizontal="center"/>
    </xf>
    <xf numFmtId="0" fontId="6" fillId="35" borderId="0" xfId="0" applyFont="1" applyFill="1" applyBorder="1" applyAlignment="1">
      <alignment horizontal="center" vertical="center" wrapText="1"/>
    </xf>
    <xf numFmtId="0" fontId="0" fillId="35" borderId="53" xfId="0" applyFill="1" applyBorder="1" applyAlignment="1">
      <alignment horizontal="center" vertical="center"/>
    </xf>
    <xf numFmtId="0" fontId="0" fillId="35" borderId="45" xfId="0" applyFill="1" applyBorder="1" applyAlignment="1">
      <alignment horizontal="center" vertical="center"/>
    </xf>
    <xf numFmtId="0" fontId="0" fillId="35" borderId="54" xfId="0" applyFill="1" applyBorder="1" applyAlignment="1">
      <alignment horizontal="center" vertical="center"/>
    </xf>
    <xf numFmtId="0" fontId="0" fillId="35" borderId="55" xfId="0" applyFill="1" applyBorder="1" applyAlignment="1">
      <alignment horizontal="center" vertical="center"/>
    </xf>
    <xf numFmtId="180" fontId="0" fillId="35" borderId="56" xfId="0" applyNumberFormat="1" applyFont="1" applyFill="1" applyBorder="1" applyAlignment="1">
      <alignment horizontal="center" vertical="center"/>
    </xf>
    <xf numFmtId="0" fontId="0" fillId="35" borderId="57" xfId="0" applyFont="1" applyFill="1" applyBorder="1" applyAlignment="1" applyProtection="1">
      <alignment horizontal="center" vertical="center"/>
      <protection/>
    </xf>
    <xf numFmtId="0" fontId="0" fillId="35" borderId="58"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231" fontId="0" fillId="35" borderId="60" xfId="0" applyNumberFormat="1" applyFont="1" applyFill="1" applyBorder="1" applyAlignment="1">
      <alignment horizontal="center" vertical="center"/>
    </xf>
    <xf numFmtId="231" fontId="0" fillId="35" borderId="46" xfId="0" applyNumberFormat="1" applyFont="1" applyFill="1" applyBorder="1" applyAlignment="1">
      <alignment horizontal="center" vertical="center"/>
    </xf>
    <xf numFmtId="231" fontId="0" fillId="35" borderId="45" xfId="0" applyNumberFormat="1" applyFont="1" applyFill="1" applyBorder="1" applyAlignment="1">
      <alignment horizontal="center" vertical="center"/>
    </xf>
    <xf numFmtId="231" fontId="0" fillId="35" borderId="61" xfId="0" applyNumberFormat="1" applyFont="1" applyFill="1" applyBorder="1" applyAlignment="1">
      <alignment horizontal="center" vertical="center"/>
    </xf>
    <xf numFmtId="231" fontId="0" fillId="35" borderId="62" xfId="0" applyNumberFormat="1" applyFont="1" applyFill="1" applyBorder="1" applyAlignment="1">
      <alignment horizontal="center" vertical="center"/>
    </xf>
    <xf numFmtId="231" fontId="0" fillId="35" borderId="63" xfId="0" applyNumberFormat="1" applyFont="1" applyFill="1" applyBorder="1" applyAlignment="1">
      <alignment horizontal="center" vertical="center"/>
    </xf>
    <xf numFmtId="0" fontId="0" fillId="35" borderId="20" xfId="0" applyFill="1" applyBorder="1" applyAlignment="1">
      <alignment horizontal="center" vertical="center"/>
    </xf>
    <xf numFmtId="0" fontId="0" fillId="35" borderId="26" xfId="0" applyFill="1" applyBorder="1" applyAlignment="1">
      <alignment horizontal="center" vertical="center"/>
    </xf>
    <xf numFmtId="0" fontId="0" fillId="35" borderId="32" xfId="0" applyFill="1" applyBorder="1" applyAlignment="1">
      <alignment horizontal="center" vertical="center"/>
    </xf>
    <xf numFmtId="231" fontId="0" fillId="35" borderId="64" xfId="0" applyNumberFormat="1" applyFont="1" applyFill="1" applyBorder="1" applyAlignment="1">
      <alignment horizontal="center" vertical="center"/>
    </xf>
    <xf numFmtId="231" fontId="0" fillId="35" borderId="65" xfId="0" applyNumberFormat="1" applyFont="1" applyFill="1" applyBorder="1" applyAlignment="1">
      <alignment horizontal="center" vertical="center"/>
    </xf>
    <xf numFmtId="231" fontId="0" fillId="35" borderId="54" xfId="0" applyNumberFormat="1" applyFont="1" applyFill="1" applyBorder="1" applyAlignment="1">
      <alignment horizontal="center" vertical="center"/>
    </xf>
    <xf numFmtId="231" fontId="0" fillId="35" borderId="55" xfId="0" applyNumberFormat="1" applyFont="1" applyFill="1" applyBorder="1" applyAlignment="1">
      <alignment horizontal="center" vertical="center"/>
    </xf>
    <xf numFmtId="230" fontId="0" fillId="35" borderId="66" xfId="0" applyNumberFormat="1" applyFill="1" applyBorder="1" applyAlignment="1">
      <alignment horizontal="left" vertical="center"/>
    </xf>
    <xf numFmtId="0" fontId="6" fillId="35" borderId="67" xfId="0" applyFont="1" applyFill="1" applyBorder="1" applyAlignment="1">
      <alignment horizontal="center" vertical="center" wrapText="1"/>
    </xf>
    <xf numFmtId="0" fontId="6" fillId="35" borderId="68" xfId="0" applyFont="1" applyFill="1" applyBorder="1" applyAlignment="1">
      <alignment horizontal="center" vertical="center" wrapText="1"/>
    </xf>
    <xf numFmtId="0" fontId="0" fillId="36" borderId="69" xfId="0" applyFill="1" applyBorder="1" applyAlignment="1">
      <alignment horizontal="center" vertical="center" shrinkToFit="1"/>
    </xf>
    <xf numFmtId="0" fontId="0" fillId="36" borderId="70" xfId="0" applyFill="1" applyBorder="1" applyAlignment="1">
      <alignment horizontal="center" vertical="center" shrinkToFit="1"/>
    </xf>
    <xf numFmtId="0" fontId="0" fillId="36" borderId="71" xfId="0" applyFill="1" applyBorder="1" applyAlignment="1">
      <alignment horizontal="center" vertical="center" shrinkToFit="1"/>
    </xf>
    <xf numFmtId="0" fontId="0" fillId="36" borderId="72" xfId="0" applyFill="1" applyBorder="1" applyAlignment="1">
      <alignment horizontal="center" vertical="center" shrinkToFit="1"/>
    </xf>
    <xf numFmtId="195" fontId="18" fillId="36" borderId="73" xfId="63" applyNumberFormat="1" applyFont="1" applyFill="1" applyBorder="1" applyAlignment="1">
      <alignment horizontal="right" vertical="center" wrapText="1"/>
      <protection/>
    </xf>
    <xf numFmtId="195" fontId="13" fillId="34" borderId="74" xfId="0" applyNumberFormat="1" applyFont="1" applyFill="1" applyBorder="1" applyAlignment="1">
      <alignment horizontal="right" vertical="center" wrapText="1"/>
    </xf>
    <xf numFmtId="195" fontId="13" fillId="34" borderId="75" xfId="0" applyNumberFormat="1" applyFont="1" applyFill="1" applyBorder="1" applyAlignment="1">
      <alignment horizontal="right" vertical="center" wrapText="1"/>
    </xf>
    <xf numFmtId="195" fontId="13" fillId="34" borderId="76" xfId="0" applyNumberFormat="1" applyFont="1" applyFill="1" applyBorder="1" applyAlignment="1">
      <alignment horizontal="right" vertical="center" wrapText="1"/>
    </xf>
    <xf numFmtId="195" fontId="13" fillId="36" borderId="77" xfId="0" applyNumberFormat="1" applyFont="1" applyFill="1" applyBorder="1" applyAlignment="1">
      <alignment horizontal="right" vertical="center" wrapText="1"/>
    </xf>
    <xf numFmtId="195" fontId="13" fillId="36" borderId="78" xfId="0" applyNumberFormat="1" applyFont="1" applyFill="1" applyBorder="1" applyAlignment="1">
      <alignment horizontal="right" vertical="center" wrapText="1"/>
    </xf>
    <xf numFmtId="195" fontId="13" fillId="34" borderId="79" xfId="0" applyNumberFormat="1" applyFont="1" applyFill="1" applyBorder="1" applyAlignment="1">
      <alignment horizontal="right" vertical="center" wrapText="1"/>
    </xf>
    <xf numFmtId="195" fontId="13" fillId="34" borderId="80" xfId="0" applyNumberFormat="1" applyFont="1" applyFill="1" applyBorder="1" applyAlignment="1">
      <alignment horizontal="right" vertical="center" wrapText="1"/>
    </xf>
    <xf numFmtId="195" fontId="13" fillId="34" borderId="81" xfId="0" applyNumberFormat="1" applyFont="1" applyFill="1" applyBorder="1" applyAlignment="1">
      <alignment horizontal="right" vertical="center" wrapText="1"/>
    </xf>
    <xf numFmtId="195" fontId="13" fillId="36" borderId="82" xfId="0" applyNumberFormat="1" applyFont="1" applyFill="1" applyBorder="1" applyAlignment="1">
      <alignment horizontal="right" vertical="center" wrapText="1"/>
    </xf>
    <xf numFmtId="195" fontId="13" fillId="36" borderId="83" xfId="0" applyNumberFormat="1" applyFont="1" applyFill="1" applyBorder="1" applyAlignment="1">
      <alignment horizontal="right" vertical="center" wrapText="1"/>
    </xf>
    <xf numFmtId="195" fontId="13" fillId="36" borderId="84" xfId="0" applyNumberFormat="1" applyFont="1" applyFill="1" applyBorder="1" applyAlignment="1">
      <alignment horizontal="right" vertical="center" wrapText="1"/>
    </xf>
    <xf numFmtId="195" fontId="13" fillId="34" borderId="85" xfId="0" applyNumberFormat="1" applyFont="1" applyFill="1" applyBorder="1" applyAlignment="1">
      <alignment horizontal="right" vertical="center" wrapText="1"/>
    </xf>
    <xf numFmtId="195" fontId="13" fillId="36" borderId="86" xfId="0" applyNumberFormat="1" applyFont="1" applyFill="1" applyBorder="1" applyAlignment="1">
      <alignment horizontal="right" vertical="center" wrapText="1"/>
    </xf>
    <xf numFmtId="195" fontId="13" fillId="36" borderId="87" xfId="0" applyNumberFormat="1" applyFont="1" applyFill="1" applyBorder="1" applyAlignment="1">
      <alignment horizontal="right" vertical="center" wrapText="1"/>
    </xf>
    <xf numFmtId="195" fontId="13" fillId="34" borderId="88" xfId="0" applyNumberFormat="1" applyFont="1" applyFill="1" applyBorder="1" applyAlignment="1">
      <alignment horizontal="right" vertical="center" wrapText="1"/>
    </xf>
    <xf numFmtId="195" fontId="13" fillId="34" borderId="89" xfId="0" applyNumberFormat="1" applyFont="1" applyFill="1" applyBorder="1" applyAlignment="1">
      <alignment horizontal="right" vertical="center" wrapText="1"/>
    </xf>
    <xf numFmtId="195" fontId="13" fillId="34" borderId="90" xfId="0" applyNumberFormat="1" applyFont="1" applyFill="1" applyBorder="1" applyAlignment="1">
      <alignment horizontal="right" vertical="center" wrapText="1"/>
    </xf>
    <xf numFmtId="195" fontId="13" fillId="36" borderId="91" xfId="0" applyNumberFormat="1" applyFont="1" applyFill="1" applyBorder="1" applyAlignment="1">
      <alignment horizontal="right" vertical="center" wrapText="1"/>
    </xf>
    <xf numFmtId="195" fontId="13" fillId="36" borderId="92" xfId="0" applyNumberFormat="1" applyFont="1" applyFill="1" applyBorder="1" applyAlignment="1">
      <alignment horizontal="right" vertical="center" wrapText="1"/>
    </xf>
    <xf numFmtId="195" fontId="18" fillId="36" borderId="93" xfId="63" applyNumberFormat="1" applyFont="1" applyFill="1" applyBorder="1" applyAlignment="1">
      <alignment horizontal="right" vertical="center" wrapText="1"/>
      <protection/>
    </xf>
    <xf numFmtId="195" fontId="13" fillId="34" borderId="94" xfId="0" applyNumberFormat="1" applyFont="1" applyFill="1" applyBorder="1" applyAlignment="1">
      <alignment horizontal="right" vertical="center" wrapText="1"/>
    </xf>
    <xf numFmtId="195" fontId="13" fillId="34" borderId="95" xfId="0" applyNumberFormat="1" applyFont="1" applyFill="1" applyBorder="1" applyAlignment="1">
      <alignment horizontal="righ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7" borderId="9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21" xfId="0" applyBorder="1" applyAlignment="1" applyProtection="1">
      <alignment horizontal="center" vertical="center" wrapText="1"/>
      <protection/>
    </xf>
    <xf numFmtId="0" fontId="13" fillId="0" borderId="14" xfId="0" applyFont="1" applyBorder="1" applyAlignment="1" applyProtection="1">
      <alignment horizontal="center" vertical="center"/>
      <protection/>
    </xf>
    <xf numFmtId="0" fontId="0" fillId="0" borderId="79" xfId="0" applyBorder="1" applyAlignment="1" applyProtection="1">
      <alignment horizontal="center" vertical="center" wrapText="1"/>
      <protection/>
    </xf>
    <xf numFmtId="0" fontId="10" fillId="38" borderId="97" xfId="64" applyFont="1" applyFill="1" applyBorder="1" applyAlignment="1" applyProtection="1">
      <alignment horizontal="right" vertical="center" wrapText="1"/>
      <protection/>
    </xf>
    <xf numFmtId="0" fontId="13" fillId="6" borderId="16" xfId="0" applyFont="1" applyFill="1" applyBorder="1" applyAlignment="1" applyProtection="1">
      <alignment horizontal="center" vertical="center"/>
      <protection/>
    </xf>
    <xf numFmtId="0" fontId="0" fillId="6" borderId="16" xfId="0" applyFill="1" applyBorder="1" applyAlignment="1" applyProtection="1">
      <alignment vertical="center"/>
      <protection/>
    </xf>
    <xf numFmtId="0" fontId="0" fillId="0" borderId="0" xfId="0" applyAlignment="1" applyProtection="1">
      <alignment vertical="center"/>
      <protection/>
    </xf>
    <xf numFmtId="0" fontId="0" fillId="0" borderId="93" xfId="0" applyBorder="1" applyAlignment="1" applyProtection="1">
      <alignment horizontal="center" vertical="center" wrapText="1"/>
      <protection/>
    </xf>
    <xf numFmtId="0" fontId="6" fillId="0" borderId="98" xfId="0" applyFont="1" applyBorder="1" applyAlignment="1" applyProtection="1">
      <alignment vertical="center" wrapText="1"/>
      <protection/>
    </xf>
    <xf numFmtId="0" fontId="10" fillId="0" borderId="99" xfId="64" applyFont="1" applyFill="1" applyBorder="1" applyAlignment="1" applyProtection="1">
      <alignment horizontal="right" vertical="center" wrapText="1"/>
      <protection/>
    </xf>
    <xf numFmtId="0" fontId="13" fillId="0" borderId="69" xfId="0" applyFont="1" applyBorder="1" applyAlignment="1" applyProtection="1">
      <alignment horizontal="center" vertical="center"/>
      <protection/>
    </xf>
    <xf numFmtId="0" fontId="0" fillId="0" borderId="69" xfId="0" applyBorder="1" applyAlignment="1" applyProtection="1">
      <alignment vertical="center"/>
      <protection/>
    </xf>
    <xf numFmtId="49" fontId="0" fillId="0" borderId="85" xfId="0" applyNumberFormat="1" applyBorder="1" applyAlignment="1" applyProtection="1">
      <alignment horizontal="center" vertical="center"/>
      <protection/>
    </xf>
    <xf numFmtId="0" fontId="6" fillId="0" borderId="100" xfId="0" applyFont="1" applyBorder="1" applyAlignment="1" applyProtection="1">
      <alignment vertical="center" wrapText="1"/>
      <protection/>
    </xf>
    <xf numFmtId="0" fontId="6" fillId="0" borderId="101" xfId="0" applyFont="1" applyBorder="1" applyAlignment="1" applyProtection="1">
      <alignment vertical="center" wrapText="1"/>
      <protection/>
    </xf>
    <xf numFmtId="0" fontId="11" fillId="39" borderId="101" xfId="64" applyFont="1" applyFill="1" applyBorder="1" applyAlignment="1" applyProtection="1">
      <alignment horizontal="right" vertical="center" wrapText="1"/>
      <protection/>
    </xf>
    <xf numFmtId="49" fontId="0" fillId="0" borderId="93" xfId="0" applyNumberFormat="1" applyBorder="1" applyAlignment="1" applyProtection="1">
      <alignment horizontal="center" vertical="center"/>
      <protection/>
    </xf>
    <xf numFmtId="0" fontId="6" fillId="0" borderId="99" xfId="0" applyFont="1" applyBorder="1" applyAlignment="1" applyProtection="1">
      <alignment vertical="center" wrapText="1"/>
      <protection/>
    </xf>
    <xf numFmtId="0" fontId="11" fillId="39" borderId="99" xfId="64" applyFont="1" applyFill="1" applyBorder="1" applyAlignment="1" applyProtection="1">
      <alignment horizontal="right" vertical="center" wrapText="1"/>
      <protection/>
    </xf>
    <xf numFmtId="49" fontId="0" fillId="0" borderId="102" xfId="0" applyNumberFormat="1" applyBorder="1" applyAlignment="1" applyProtection="1">
      <alignment horizontal="center" vertical="center"/>
      <protection/>
    </xf>
    <xf numFmtId="0" fontId="6" fillId="0" borderId="103" xfId="0" applyFont="1" applyBorder="1" applyAlignment="1" applyProtection="1">
      <alignment vertical="center" wrapText="1"/>
      <protection/>
    </xf>
    <xf numFmtId="0" fontId="6" fillId="0" borderId="104" xfId="0" applyFont="1" applyBorder="1" applyAlignment="1" applyProtection="1">
      <alignment vertical="center" wrapText="1"/>
      <protection/>
    </xf>
    <xf numFmtId="0" fontId="11" fillId="39" borderId="104" xfId="64" applyFont="1" applyFill="1" applyBorder="1" applyAlignment="1" applyProtection="1">
      <alignment horizontal="right" vertical="center" wrapText="1"/>
      <protection/>
    </xf>
    <xf numFmtId="0" fontId="10" fillId="38" borderId="100" xfId="64" applyFont="1" applyFill="1" applyBorder="1" applyAlignment="1" applyProtection="1">
      <alignment horizontal="right" vertical="center" wrapText="1"/>
      <protection/>
    </xf>
    <xf numFmtId="0" fontId="63" fillId="6" borderId="15" xfId="0" applyFont="1" applyFill="1" applyBorder="1" applyAlignment="1" applyProtection="1">
      <alignment horizontal="center" vertical="center"/>
      <protection/>
    </xf>
    <xf numFmtId="0" fontId="0" fillId="6" borderId="15" xfId="0" applyFill="1" applyBorder="1" applyAlignment="1" applyProtection="1">
      <alignment vertical="center"/>
      <protection/>
    </xf>
    <xf numFmtId="0" fontId="63" fillId="0" borderId="69" xfId="0" applyFont="1" applyBorder="1" applyAlignment="1" applyProtection="1">
      <alignment horizontal="center" vertical="center"/>
      <protection/>
    </xf>
    <xf numFmtId="0" fontId="6" fillId="0" borderId="99" xfId="0" applyFont="1" applyBorder="1" applyAlignment="1" applyProtection="1">
      <alignment horizontal="center" vertical="center" wrapText="1"/>
      <protection/>
    </xf>
    <xf numFmtId="49" fontId="0" fillId="0" borderId="105" xfId="0" applyNumberFormat="1" applyBorder="1" applyAlignment="1" applyProtection="1">
      <alignment horizontal="center" vertical="center"/>
      <protection/>
    </xf>
    <xf numFmtId="0" fontId="63" fillId="0" borderId="106" xfId="0" applyFont="1" applyBorder="1" applyAlignment="1" applyProtection="1">
      <alignment horizontal="center" vertical="center"/>
      <protection/>
    </xf>
    <xf numFmtId="49" fontId="0" fillId="0" borderId="107" xfId="0" applyNumberFormat="1" applyBorder="1" applyAlignment="1" applyProtection="1">
      <alignment horizontal="center" vertical="center"/>
      <protection/>
    </xf>
    <xf numFmtId="0" fontId="6" fillId="0" borderId="108" xfId="0" applyFont="1" applyBorder="1" applyAlignment="1" applyProtection="1">
      <alignment vertical="center" wrapText="1"/>
      <protection/>
    </xf>
    <xf numFmtId="0" fontId="6" fillId="0" borderId="109" xfId="0" applyFont="1" applyBorder="1" applyAlignment="1" applyProtection="1">
      <alignment vertical="center" wrapText="1"/>
      <protection/>
    </xf>
    <xf numFmtId="0" fontId="11" fillId="39" borderId="109" xfId="64" applyFont="1" applyFill="1" applyBorder="1" applyAlignment="1" applyProtection="1">
      <alignment horizontal="right" vertical="center" wrapText="1"/>
      <protection/>
    </xf>
    <xf numFmtId="0" fontId="10" fillId="0" borderId="99" xfId="62" applyFont="1" applyFill="1" applyBorder="1" applyAlignment="1" applyProtection="1">
      <alignment horizontal="right" vertical="center" wrapText="1"/>
      <protection/>
    </xf>
    <xf numFmtId="0" fontId="64" fillId="0" borderId="99" xfId="0" applyFont="1" applyBorder="1" applyAlignment="1" applyProtection="1">
      <alignment vertical="center" wrapText="1"/>
      <protection/>
    </xf>
    <xf numFmtId="0" fontId="11" fillId="39" borderId="99" xfId="62" applyFont="1" applyFill="1" applyBorder="1" applyAlignment="1" applyProtection="1">
      <alignment horizontal="right" vertical="center" wrapText="1"/>
      <protection/>
    </xf>
    <xf numFmtId="0" fontId="10" fillId="0" borderId="109" xfId="62" applyFont="1" applyFill="1" applyBorder="1" applyAlignment="1" applyProtection="1">
      <alignment horizontal="right" vertical="center" wrapText="1"/>
      <protection/>
    </xf>
    <xf numFmtId="0" fontId="11" fillId="39" borderId="109" xfId="62" applyFont="1" applyFill="1" applyBorder="1" applyAlignment="1" applyProtection="1">
      <alignment horizontal="right" vertical="center" wrapText="1"/>
      <protection/>
    </xf>
    <xf numFmtId="0" fontId="17" fillId="0" borderId="96" xfId="0" applyFont="1" applyBorder="1" applyAlignment="1" applyProtection="1">
      <alignment horizontal="left" vertical="center"/>
      <protection locked="0"/>
    </xf>
    <xf numFmtId="0" fontId="63" fillId="40" borderId="15" xfId="0" applyFont="1" applyFill="1" applyBorder="1" applyAlignment="1" applyProtection="1">
      <alignment horizontal="center" vertical="center"/>
      <protection locked="0"/>
    </xf>
    <xf numFmtId="0" fontId="63" fillId="40" borderId="69" xfId="0" applyFont="1" applyFill="1" applyBorder="1" applyAlignment="1" applyProtection="1">
      <alignment horizontal="center" vertical="center"/>
      <protection locked="0"/>
    </xf>
    <xf numFmtId="0" fontId="63" fillId="40" borderId="70" xfId="0" applyFont="1" applyFill="1" applyBorder="1" applyAlignment="1" applyProtection="1">
      <alignment horizontal="center" vertical="center"/>
      <protection locked="0"/>
    </xf>
    <xf numFmtId="0" fontId="63" fillId="40" borderId="72" xfId="0" applyFont="1" applyFill="1" applyBorder="1" applyAlignment="1" applyProtection="1">
      <alignment horizontal="center" vertical="center"/>
      <protection locked="0"/>
    </xf>
    <xf numFmtId="0" fontId="13" fillId="0" borderId="110" xfId="0" applyFont="1" applyBorder="1" applyAlignment="1" applyProtection="1">
      <alignment horizontal="center" vertical="center"/>
      <protection/>
    </xf>
    <xf numFmtId="0" fontId="13" fillId="28" borderId="111" xfId="0" applyFont="1" applyFill="1" applyBorder="1" applyAlignment="1">
      <alignment horizontal="center" vertical="center"/>
    </xf>
    <xf numFmtId="0" fontId="13" fillId="28" borderId="112" xfId="0" applyFont="1" applyFill="1" applyBorder="1" applyAlignment="1">
      <alignment horizontal="center" vertical="center"/>
    </xf>
    <xf numFmtId="0" fontId="13" fillId="28" borderId="113" xfId="0" applyFont="1" applyFill="1" applyBorder="1" applyAlignment="1">
      <alignment horizontal="center" vertical="center"/>
    </xf>
    <xf numFmtId="0" fontId="63" fillId="40" borderId="114" xfId="0" applyFont="1" applyFill="1" applyBorder="1" applyAlignment="1" applyProtection="1">
      <alignment horizontal="center" vertical="center"/>
      <protection/>
    </xf>
    <xf numFmtId="0" fontId="0" fillId="0" borderId="20" xfId="0" applyBorder="1" applyAlignment="1" applyProtection="1">
      <alignment horizontal="center" vertical="center" wrapText="1"/>
      <protection/>
    </xf>
    <xf numFmtId="0" fontId="0" fillId="0" borderId="115" xfId="0" applyBorder="1" applyAlignment="1" applyProtection="1">
      <alignment horizontal="center" vertical="center" wrapText="1"/>
      <protection/>
    </xf>
    <xf numFmtId="0" fontId="10" fillId="38" borderId="116" xfId="64" applyFont="1" applyFill="1" applyBorder="1" applyAlignment="1" applyProtection="1">
      <alignment horizontal="left" vertical="center" wrapText="1"/>
      <protection/>
    </xf>
    <xf numFmtId="0" fontId="10" fillId="38" borderId="117" xfId="64" applyFont="1" applyFill="1" applyBorder="1" applyAlignment="1" applyProtection="1">
      <alignment horizontal="left" vertical="center" wrapText="1"/>
      <protection/>
    </xf>
    <xf numFmtId="0" fontId="10" fillId="0" borderId="99" xfId="64" applyFont="1" applyFill="1" applyBorder="1" applyAlignment="1" applyProtection="1">
      <alignment horizontal="left" vertical="center" wrapText="1"/>
      <protection/>
    </xf>
    <xf numFmtId="0" fontId="10" fillId="0" borderId="118" xfId="64" applyFont="1" applyFill="1" applyBorder="1" applyAlignment="1" applyProtection="1">
      <alignment horizontal="left" vertical="center" wrapText="1"/>
      <protection/>
    </xf>
    <xf numFmtId="0" fontId="11" fillId="39" borderId="101" xfId="64" applyFont="1" applyFill="1" applyBorder="1" applyAlignment="1" applyProtection="1">
      <alignment horizontal="left" vertical="center" wrapText="1"/>
      <protection/>
    </xf>
    <xf numFmtId="0" fontId="11" fillId="39" borderId="119" xfId="64" applyFont="1" applyFill="1" applyBorder="1" applyAlignment="1" applyProtection="1">
      <alignment horizontal="left" vertical="center" wrapText="1"/>
      <protection/>
    </xf>
    <xf numFmtId="0" fontId="11" fillId="39" borderId="99" xfId="64" applyFont="1" applyFill="1" applyBorder="1" applyAlignment="1" applyProtection="1">
      <alignment horizontal="left" vertical="center" wrapText="1"/>
      <protection/>
    </xf>
    <xf numFmtId="0" fontId="11" fillId="39" borderId="118" xfId="64" applyFont="1" applyFill="1" applyBorder="1" applyAlignment="1" applyProtection="1">
      <alignment horizontal="left" vertical="center" wrapText="1"/>
      <protection/>
    </xf>
    <xf numFmtId="0" fontId="11" fillId="39" borderId="104" xfId="64" applyFont="1" applyFill="1" applyBorder="1" applyAlignment="1" applyProtection="1">
      <alignment horizontal="left" vertical="center" wrapText="1"/>
      <protection/>
    </xf>
    <xf numFmtId="0" fontId="11" fillId="39" borderId="120" xfId="64" applyFont="1" applyFill="1" applyBorder="1" applyAlignment="1" applyProtection="1">
      <alignment horizontal="left" vertical="center" wrapText="1"/>
      <protection/>
    </xf>
    <xf numFmtId="0" fontId="10" fillId="38" borderId="101" xfId="64" applyFont="1" applyFill="1" applyBorder="1" applyAlignment="1" applyProtection="1">
      <alignment horizontal="left" vertical="center" wrapText="1"/>
      <protection/>
    </xf>
    <xf numFmtId="0" fontId="10" fillId="38" borderId="119" xfId="64" applyFont="1" applyFill="1" applyBorder="1" applyAlignment="1" applyProtection="1">
      <alignment horizontal="left" vertical="center" wrapText="1"/>
      <protection/>
    </xf>
    <xf numFmtId="0" fontId="11" fillId="39" borderId="109" xfId="64" applyFont="1" applyFill="1" applyBorder="1" applyAlignment="1" applyProtection="1">
      <alignment horizontal="left" vertical="center" wrapText="1"/>
      <protection/>
    </xf>
    <xf numFmtId="0" fontId="11" fillId="39" borderId="121" xfId="64" applyFont="1" applyFill="1" applyBorder="1" applyAlignment="1" applyProtection="1">
      <alignment horizontal="left" vertical="center" wrapText="1"/>
      <protection/>
    </xf>
    <xf numFmtId="0" fontId="10" fillId="0" borderId="99" xfId="62" applyFont="1" applyFill="1" applyBorder="1" applyAlignment="1" applyProtection="1">
      <alignment horizontal="left" vertical="center" wrapText="1"/>
      <protection/>
    </xf>
    <xf numFmtId="0" fontId="10" fillId="0" borderId="118" xfId="62" applyFont="1" applyFill="1" applyBorder="1" applyAlignment="1" applyProtection="1">
      <alignment horizontal="left" vertical="center" wrapText="1"/>
      <protection/>
    </xf>
    <xf numFmtId="0" fontId="11" fillId="39" borderId="99" xfId="62" applyFont="1" applyFill="1" applyBorder="1" applyAlignment="1" applyProtection="1">
      <alignment horizontal="left" vertical="center" wrapText="1"/>
      <protection/>
    </xf>
    <xf numFmtId="0" fontId="11" fillId="39" borderId="118" xfId="62" applyFont="1" applyFill="1" applyBorder="1" applyAlignment="1" applyProtection="1">
      <alignment horizontal="left" vertical="center" wrapText="1"/>
      <protection/>
    </xf>
    <xf numFmtId="0" fontId="11" fillId="39" borderId="109" xfId="62" applyFont="1" applyFill="1" applyBorder="1" applyAlignment="1" applyProtection="1">
      <alignment horizontal="left" vertical="center" wrapText="1"/>
      <protection/>
    </xf>
    <xf numFmtId="0" fontId="11" fillId="39" borderId="121" xfId="62" applyFont="1" applyFill="1" applyBorder="1" applyAlignment="1" applyProtection="1">
      <alignment horizontal="left" vertical="center" wrapText="1"/>
      <protection/>
    </xf>
    <xf numFmtId="0" fontId="16" fillId="35" borderId="96" xfId="0" applyFont="1" applyFill="1" applyBorder="1" applyAlignment="1">
      <alignment horizontal="center" vertical="center" wrapText="1"/>
    </xf>
    <xf numFmtId="0" fontId="16" fillId="35" borderId="122" xfId="0" applyFont="1" applyFill="1" applyBorder="1" applyAlignment="1">
      <alignment horizontal="left" vertical="center" wrapText="1"/>
    </xf>
    <xf numFmtId="0" fontId="16" fillId="35" borderId="123" xfId="0" applyFont="1" applyFill="1" applyBorder="1" applyAlignment="1">
      <alignment horizontal="left" vertical="center" wrapText="1"/>
    </xf>
    <xf numFmtId="0" fontId="16" fillId="35" borderId="124" xfId="0" applyFont="1" applyFill="1" applyBorder="1" applyAlignment="1">
      <alignment horizontal="left" vertical="center" wrapText="1"/>
    </xf>
    <xf numFmtId="0" fontId="16" fillId="0" borderId="122" xfId="0" applyFont="1" applyBorder="1" applyAlignment="1">
      <alignment horizontal="left" vertical="center"/>
    </xf>
    <xf numFmtId="0" fontId="16" fillId="0" borderId="123" xfId="0" applyFont="1" applyBorder="1" applyAlignment="1">
      <alignment horizontal="left" vertical="center"/>
    </xf>
    <xf numFmtId="0" fontId="16" fillId="0" borderId="124" xfId="0" applyFont="1" applyBorder="1" applyAlignment="1">
      <alignment horizontal="left" vertical="center"/>
    </xf>
    <xf numFmtId="0" fontId="0" fillId="0" borderId="125" xfId="0" applyFont="1" applyBorder="1" applyAlignment="1">
      <alignment vertical="center" wrapText="1"/>
    </xf>
    <xf numFmtId="0" fontId="0" fillId="0" borderId="115" xfId="0" applyFont="1" applyBorder="1" applyAlignment="1">
      <alignment vertical="center" wrapText="1"/>
    </xf>
    <xf numFmtId="0" fontId="0" fillId="0" borderId="68" xfId="0" applyFont="1" applyBorder="1" applyAlignment="1">
      <alignment vertical="center" wrapText="1"/>
    </xf>
    <xf numFmtId="0" fontId="0" fillId="0" borderId="44" xfId="0" applyFont="1" applyBorder="1" applyAlignment="1">
      <alignment vertical="center"/>
    </xf>
    <xf numFmtId="0" fontId="0" fillId="0" borderId="0" xfId="0" applyFont="1" applyBorder="1" applyAlignment="1">
      <alignment vertical="center"/>
    </xf>
    <xf numFmtId="0" fontId="0" fillId="0" borderId="126" xfId="0" applyFont="1" applyBorder="1" applyAlignment="1">
      <alignment vertical="center"/>
    </xf>
    <xf numFmtId="0" fontId="0" fillId="0" borderId="127" xfId="0" applyBorder="1" applyAlignment="1">
      <alignment vertical="center"/>
    </xf>
    <xf numFmtId="0" fontId="0" fillId="0" borderId="128" xfId="0" applyBorder="1" applyAlignment="1">
      <alignment vertical="center"/>
    </xf>
    <xf numFmtId="0" fontId="0" fillId="0" borderId="129" xfId="0" applyBorder="1" applyAlignment="1">
      <alignment vertical="center"/>
    </xf>
    <xf numFmtId="0" fontId="0" fillId="0" borderId="130" xfId="0" applyFont="1" applyFill="1" applyBorder="1" applyAlignment="1">
      <alignment vertical="center" wrapText="1"/>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133" xfId="0" applyBorder="1" applyAlignment="1">
      <alignment vertical="center"/>
    </xf>
    <xf numFmtId="0" fontId="0" fillId="0" borderId="10" xfId="0" applyBorder="1" applyAlignment="1">
      <alignment vertical="center"/>
    </xf>
    <xf numFmtId="0" fontId="0" fillId="0" borderId="134" xfId="0" applyBorder="1" applyAlignment="1">
      <alignment vertical="center"/>
    </xf>
    <xf numFmtId="49" fontId="0" fillId="0" borderId="110" xfId="0" applyNumberFormat="1" applyBorder="1" applyAlignment="1">
      <alignment vertical="center" wrapText="1"/>
    </xf>
    <xf numFmtId="0" fontId="0" fillId="0" borderId="135" xfId="0" applyFont="1" applyBorder="1" applyAlignment="1">
      <alignment vertical="center" wrapText="1"/>
    </xf>
    <xf numFmtId="0" fontId="0" fillId="0" borderId="136" xfId="0" applyBorder="1" applyAlignment="1">
      <alignment vertical="center" wrapText="1"/>
    </xf>
    <xf numFmtId="0" fontId="0" fillId="0" borderId="4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33" xfId="0" applyFont="1" applyBorder="1" applyAlignment="1">
      <alignment vertical="center"/>
    </xf>
    <xf numFmtId="0" fontId="0" fillId="0" borderId="10" xfId="0" applyFont="1" applyBorder="1" applyAlignment="1">
      <alignment vertical="center"/>
    </xf>
    <xf numFmtId="0" fontId="0" fillId="0" borderId="134" xfId="0" applyFont="1" applyBorder="1" applyAlignment="1">
      <alignment vertical="center"/>
    </xf>
    <xf numFmtId="0" fontId="0" fillId="0" borderId="125" xfId="0" applyFont="1" applyFill="1" applyBorder="1" applyAlignment="1">
      <alignment vertical="center" wrapText="1"/>
    </xf>
    <xf numFmtId="0" fontId="0" fillId="0" borderId="115" xfId="0" applyFont="1" applyFill="1" applyBorder="1" applyAlignment="1">
      <alignment vertical="center" wrapText="1"/>
    </xf>
    <xf numFmtId="0" fontId="0" fillId="0" borderId="68" xfId="0" applyFont="1" applyFill="1" applyBorder="1" applyAlignment="1">
      <alignment vertical="center" wrapText="1"/>
    </xf>
    <xf numFmtId="0" fontId="0" fillId="0" borderId="137" xfId="0" applyFill="1" applyBorder="1" applyAlignment="1">
      <alignment vertical="center" wrapText="1"/>
    </xf>
    <xf numFmtId="0" fontId="0" fillId="0" borderId="138" xfId="0" applyFont="1" applyFill="1" applyBorder="1" applyAlignment="1">
      <alignment vertical="center"/>
    </xf>
    <xf numFmtId="0" fontId="0" fillId="0" borderId="139" xfId="0" applyFont="1" applyFill="1" applyBorder="1" applyAlignment="1">
      <alignment vertical="center"/>
    </xf>
    <xf numFmtId="0" fontId="0" fillId="0" borderId="140" xfId="0" applyFont="1" applyBorder="1" applyAlignment="1">
      <alignment vertical="center"/>
    </xf>
    <xf numFmtId="0" fontId="0" fillId="0" borderId="141" xfId="0" applyFont="1" applyBorder="1" applyAlignment="1">
      <alignment vertical="center"/>
    </xf>
    <xf numFmtId="0" fontId="0" fillId="0" borderId="142" xfId="0" applyFont="1"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0" fillId="0" borderId="145" xfId="0" applyBorder="1" applyAlignment="1">
      <alignment vertical="center"/>
    </xf>
    <xf numFmtId="0" fontId="0" fillId="0" borderId="146" xfId="0"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147" xfId="0" applyBorder="1" applyAlignment="1">
      <alignment vertical="center" wrapText="1"/>
    </xf>
    <xf numFmtId="0" fontId="0" fillId="0" borderId="130"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135" xfId="0" applyFill="1" applyBorder="1" applyAlignment="1">
      <alignment vertical="center" wrapText="1"/>
    </xf>
    <xf numFmtId="0" fontId="0" fillId="0" borderId="148" xfId="0" applyFill="1" applyBorder="1" applyAlignment="1">
      <alignment vertical="center" wrapText="1"/>
    </xf>
    <xf numFmtId="0" fontId="0" fillId="0" borderId="149" xfId="0" applyFill="1" applyBorder="1" applyAlignment="1">
      <alignment vertical="center" wrapText="1"/>
    </xf>
    <xf numFmtId="0" fontId="0" fillId="0" borderId="150" xfId="0" applyFill="1" applyBorder="1" applyAlignment="1">
      <alignment vertical="center" wrapText="1"/>
    </xf>
    <xf numFmtId="0" fontId="0" fillId="0" borderId="12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33" xfId="0" applyBorder="1" applyAlignment="1">
      <alignment horizontal="center" vertical="center"/>
    </xf>
    <xf numFmtId="0" fontId="0" fillId="0" borderId="10" xfId="0" applyBorder="1" applyAlignment="1">
      <alignment horizontal="center" vertical="center"/>
    </xf>
    <xf numFmtId="0" fontId="0" fillId="0" borderId="134" xfId="0" applyBorder="1" applyAlignment="1">
      <alignment horizontal="center" vertical="center"/>
    </xf>
    <xf numFmtId="0" fontId="0" fillId="0" borderId="133"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10" xfId="0" applyFill="1" applyBorder="1" applyAlignment="1">
      <alignment horizontal="left" vertical="center" wrapText="1"/>
    </xf>
    <xf numFmtId="0" fontId="0" fillId="0" borderId="147" xfId="0" applyBorder="1" applyAlignment="1">
      <alignment horizontal="left" vertical="center" wrapText="1"/>
    </xf>
    <xf numFmtId="0" fontId="0" fillId="0" borderId="135" xfId="0" applyFont="1" applyBorder="1" applyAlignment="1">
      <alignment vertical="center"/>
    </xf>
    <xf numFmtId="0" fontId="0" fillId="0" borderId="147" xfId="0" applyBorder="1" applyAlignment="1">
      <alignment vertical="center"/>
    </xf>
    <xf numFmtId="0" fontId="0" fillId="0" borderId="125"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127" xfId="0" applyFont="1" applyBorder="1" applyAlignment="1">
      <alignment vertical="center"/>
    </xf>
    <xf numFmtId="0" fontId="0" fillId="0" borderId="128" xfId="0" applyFont="1" applyBorder="1" applyAlignment="1">
      <alignment vertical="center"/>
    </xf>
    <xf numFmtId="0" fontId="0" fillId="0" borderId="129" xfId="0" applyFont="1" applyBorder="1" applyAlignment="1">
      <alignment vertical="center"/>
    </xf>
    <xf numFmtId="0" fontId="0" fillId="0" borderId="125" xfId="0" applyFill="1" applyBorder="1" applyAlignment="1">
      <alignment horizontal="left" vertical="center" wrapText="1"/>
    </xf>
    <xf numFmtId="0" fontId="0" fillId="0" borderId="130" xfId="0" applyFill="1" applyBorder="1" applyAlignment="1">
      <alignment horizontal="left" vertical="center" wrapText="1"/>
    </xf>
    <xf numFmtId="0" fontId="0" fillId="0" borderId="110" xfId="0" applyFill="1" applyBorder="1" applyAlignment="1">
      <alignment vertical="center" wrapText="1"/>
    </xf>
    <xf numFmtId="0" fontId="0" fillId="0" borderId="135" xfId="0" applyBorder="1" applyAlignment="1">
      <alignment vertical="center" wrapText="1"/>
    </xf>
    <xf numFmtId="0" fontId="0" fillId="0" borderId="151" xfId="0" applyFont="1" applyFill="1" applyBorder="1" applyAlignment="1">
      <alignment vertical="center" wrapText="1"/>
    </xf>
    <xf numFmtId="0" fontId="14" fillId="0" borderId="122" xfId="0" applyFont="1"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28" borderId="152" xfId="0" applyFill="1" applyBorder="1" applyAlignment="1">
      <alignment horizontal="center" vertical="center"/>
    </xf>
    <xf numFmtId="0" fontId="0" fillId="28" borderId="153" xfId="0" applyFill="1" applyBorder="1" applyAlignment="1">
      <alignment horizontal="center" vertical="center"/>
    </xf>
    <xf numFmtId="0" fontId="0" fillId="31" borderId="154" xfId="0" applyFill="1" applyBorder="1" applyAlignment="1">
      <alignment horizontal="center" vertical="center"/>
    </xf>
    <xf numFmtId="0" fontId="0" fillId="31" borderId="152" xfId="0" applyFill="1" applyBorder="1" applyAlignment="1">
      <alignment horizontal="center" vertical="center"/>
    </xf>
    <xf numFmtId="0" fontId="0" fillId="31" borderId="153" xfId="0" applyFill="1" applyBorder="1" applyAlignment="1">
      <alignment horizontal="center" vertical="center"/>
    </xf>
    <xf numFmtId="0" fontId="0" fillId="0" borderId="110" xfId="0" applyFont="1" applyFill="1" applyBorder="1" applyAlignment="1">
      <alignment horizontal="center" vertical="center"/>
    </xf>
    <xf numFmtId="0" fontId="0" fillId="0" borderId="147" xfId="0" applyFont="1" applyBorder="1" applyAlignment="1">
      <alignment horizontal="center" vertical="center"/>
    </xf>
    <xf numFmtId="0" fontId="0" fillId="0" borderId="135" xfId="0" applyFont="1" applyBorder="1" applyAlignment="1">
      <alignment horizontal="left" vertical="center"/>
    </xf>
    <xf numFmtId="0" fontId="0" fillId="0" borderId="147" xfId="0" applyBorder="1" applyAlignment="1">
      <alignment horizontal="left" vertical="center"/>
    </xf>
    <xf numFmtId="49" fontId="0" fillId="0" borderId="135" xfId="0" applyNumberFormat="1" applyFont="1" applyBorder="1" applyAlignment="1">
      <alignment vertical="center" wrapText="1"/>
    </xf>
    <xf numFmtId="0" fontId="0" fillId="0" borderId="135" xfId="0" applyFont="1" applyBorder="1" applyAlignment="1">
      <alignment horizontal="left" vertical="center" wrapText="1"/>
    </xf>
    <xf numFmtId="49" fontId="0" fillId="0" borderId="146" xfId="0" applyNumberFormat="1" applyBorder="1" applyAlignment="1">
      <alignment vertical="center" wrapText="1"/>
    </xf>
    <xf numFmtId="0" fontId="0" fillId="0" borderId="130" xfId="0" applyFill="1" applyBorder="1" applyAlignment="1">
      <alignment vertical="center" wrapText="1"/>
    </xf>
    <xf numFmtId="0" fontId="0" fillId="0" borderId="137" xfId="0" applyFont="1" applyFill="1" applyBorder="1" applyAlignment="1">
      <alignment vertical="center" wrapText="1"/>
    </xf>
    <xf numFmtId="0" fontId="0" fillId="0" borderId="138" xfId="0" applyFont="1" applyFill="1" applyBorder="1" applyAlignment="1">
      <alignment vertical="center" wrapText="1"/>
    </xf>
    <xf numFmtId="0" fontId="0" fillId="0" borderId="139" xfId="0" applyFont="1" applyFill="1" applyBorder="1" applyAlignment="1">
      <alignment vertical="center" wrapText="1"/>
    </xf>
    <xf numFmtId="0" fontId="0" fillId="0" borderId="125" xfId="0" applyFill="1" applyBorder="1" applyAlignment="1">
      <alignment vertical="center" wrapText="1"/>
    </xf>
    <xf numFmtId="0" fontId="0" fillId="0" borderId="155" xfId="0" applyBorder="1" applyAlignment="1">
      <alignment vertical="center" wrapText="1"/>
    </xf>
    <xf numFmtId="0" fontId="0" fillId="0" borderId="156" xfId="0" applyBorder="1" applyAlignment="1">
      <alignment vertical="center"/>
    </xf>
    <xf numFmtId="0" fontId="0" fillId="0" borderId="37" xfId="0" applyBorder="1" applyAlignment="1">
      <alignment vertical="center"/>
    </xf>
    <xf numFmtId="0" fontId="0" fillId="0" borderId="46" xfId="0" applyBorder="1" applyAlignment="1">
      <alignment vertical="center"/>
    </xf>
    <xf numFmtId="0" fontId="0" fillId="0" borderId="155" xfId="0" applyBorder="1" applyAlignment="1">
      <alignment vertical="center"/>
    </xf>
    <xf numFmtId="195" fontId="13" fillId="34" borderId="157" xfId="0" applyNumberFormat="1" applyFont="1" applyFill="1" applyBorder="1" applyAlignment="1">
      <alignment horizontal="right" vertical="center" wrapText="1"/>
    </xf>
    <xf numFmtId="195" fontId="13" fillId="34" borderId="158" xfId="0" applyNumberFormat="1" applyFont="1" applyFill="1" applyBorder="1" applyAlignment="1">
      <alignment horizontal="right" vertical="center" wrapText="1"/>
    </xf>
    <xf numFmtId="195" fontId="13" fillId="34" borderId="159" xfId="0" applyNumberFormat="1" applyFont="1" applyFill="1" applyBorder="1" applyAlignment="1">
      <alignment horizontal="right" vertical="center" wrapText="1"/>
    </xf>
    <xf numFmtId="195" fontId="13" fillId="36" borderId="11" xfId="0" applyNumberFormat="1" applyFont="1" applyFill="1" applyBorder="1" applyAlignment="1">
      <alignment vertical="center" wrapText="1"/>
    </xf>
    <xf numFmtId="195" fontId="13" fillId="36" borderId="12" xfId="0" applyNumberFormat="1" applyFont="1" applyFill="1" applyBorder="1" applyAlignment="1">
      <alignment vertical="center" wrapText="1"/>
    </xf>
    <xf numFmtId="195" fontId="13" fillId="36" borderId="93" xfId="0" applyNumberFormat="1" applyFont="1" applyFill="1" applyBorder="1" applyAlignment="1">
      <alignment horizontal="right" vertical="center" wrapText="1"/>
    </xf>
    <xf numFmtId="195" fontId="13" fillId="36" borderId="160" xfId="0" applyNumberFormat="1" applyFont="1" applyFill="1" applyBorder="1" applyAlignment="1">
      <alignment vertical="center" wrapText="1"/>
    </xf>
    <xf numFmtId="195" fontId="13" fillId="36" borderId="161" xfId="0" applyNumberFormat="1" applyFont="1" applyFill="1" applyBorder="1" applyAlignment="1">
      <alignment vertical="center" wrapText="1"/>
    </xf>
    <xf numFmtId="195" fontId="13" fillId="36" borderId="162" xfId="0" applyNumberFormat="1" applyFont="1" applyFill="1" applyBorder="1" applyAlignment="1">
      <alignment horizontal="right" vertical="center" wrapText="1"/>
    </xf>
    <xf numFmtId="195" fontId="13" fillId="36" borderId="163" xfId="0" applyNumberFormat="1" applyFont="1" applyFill="1" applyBorder="1" applyAlignment="1">
      <alignment horizontal="right" vertical="center" wrapText="1"/>
    </xf>
    <xf numFmtId="195" fontId="13" fillId="36" borderId="164" xfId="0" applyNumberFormat="1" applyFont="1" applyFill="1" applyBorder="1" applyAlignment="1">
      <alignment horizontal="right" vertical="center" wrapText="1"/>
    </xf>
    <xf numFmtId="195" fontId="13" fillId="36" borderId="165" xfId="0" applyNumberFormat="1" applyFont="1" applyFill="1" applyBorder="1" applyAlignment="1">
      <alignment horizontal="right" vertical="center" wrapText="1"/>
    </xf>
    <xf numFmtId="195" fontId="13" fillId="36" borderId="166" xfId="0" applyNumberFormat="1" applyFont="1" applyFill="1" applyBorder="1" applyAlignment="1">
      <alignment horizontal="right" vertical="center" wrapText="1"/>
    </xf>
    <xf numFmtId="195" fontId="13" fillId="36" borderId="12" xfId="0" applyNumberFormat="1" applyFont="1" applyFill="1" applyBorder="1" applyAlignment="1">
      <alignment horizontal="right" vertical="center" wrapText="1"/>
    </xf>
    <xf numFmtId="195" fontId="13" fillId="36" borderId="11" xfId="0" applyNumberFormat="1" applyFont="1" applyFill="1" applyBorder="1" applyAlignment="1">
      <alignment horizontal="right" vertical="center" wrapText="1"/>
    </xf>
    <xf numFmtId="195" fontId="13" fillId="36" borderId="13" xfId="0" applyNumberFormat="1" applyFont="1" applyFill="1" applyBorder="1" applyAlignment="1">
      <alignment horizontal="right" vertical="center" wrapText="1"/>
    </xf>
    <xf numFmtId="195" fontId="13" fillId="36" borderId="167" xfId="0" applyNumberFormat="1" applyFont="1" applyFill="1" applyBorder="1" applyAlignment="1">
      <alignment vertical="center" wrapText="1"/>
    </xf>
    <xf numFmtId="195" fontId="13" fillId="36" borderId="168" xfId="0" applyNumberFormat="1" applyFont="1" applyFill="1" applyBorder="1" applyAlignment="1">
      <alignment vertical="center" wrapText="1"/>
    </xf>
    <xf numFmtId="195" fontId="13" fillId="36" borderId="168" xfId="0" applyNumberFormat="1" applyFont="1" applyFill="1" applyBorder="1" applyAlignment="1">
      <alignment horizontal="right" vertical="center" wrapText="1"/>
    </xf>
    <xf numFmtId="195" fontId="13" fillId="36" borderId="167" xfId="0" applyNumberFormat="1" applyFont="1" applyFill="1" applyBorder="1" applyAlignment="1">
      <alignment horizontal="right" vertical="center" wrapText="1"/>
    </xf>
    <xf numFmtId="195" fontId="18" fillId="36" borderId="169" xfId="49" applyNumberFormat="1" applyFont="1" applyFill="1" applyBorder="1" applyAlignment="1">
      <alignment horizontal="right" vertical="center" wrapText="1"/>
    </xf>
    <xf numFmtId="195" fontId="18" fillId="36" borderId="170" xfId="49" applyNumberFormat="1" applyFont="1" applyFill="1" applyBorder="1" applyAlignment="1">
      <alignment horizontal="right" vertical="center" wrapText="1"/>
    </xf>
    <xf numFmtId="195" fontId="18" fillId="36" borderId="171" xfId="49" applyNumberFormat="1" applyFont="1" applyFill="1" applyBorder="1" applyAlignment="1">
      <alignment horizontal="right" vertical="center" wrapText="1"/>
    </xf>
    <xf numFmtId="195" fontId="18" fillId="36" borderId="172" xfId="49" applyNumberFormat="1" applyFont="1" applyFill="1" applyBorder="1" applyAlignment="1">
      <alignment horizontal="right" vertical="center" wrapText="1"/>
    </xf>
    <xf numFmtId="195" fontId="18" fillId="36" borderId="73" xfId="49" applyNumberFormat="1" applyFont="1" applyFill="1" applyBorder="1" applyAlignment="1">
      <alignment horizontal="right" vertical="center" wrapText="1"/>
    </xf>
    <xf numFmtId="195" fontId="18" fillId="36" borderId="169" xfId="62" applyNumberFormat="1" applyFont="1" applyFill="1" applyBorder="1" applyAlignment="1">
      <alignment horizontal="right" vertical="center" wrapText="1"/>
      <protection/>
    </xf>
    <xf numFmtId="195" fontId="18" fillId="36" borderId="170" xfId="62" applyNumberFormat="1" applyFont="1" applyFill="1" applyBorder="1" applyAlignment="1">
      <alignment horizontal="right" vertical="center" wrapText="1"/>
      <protection/>
    </xf>
    <xf numFmtId="195" fontId="18" fillId="36" borderId="73" xfId="62" applyNumberFormat="1" applyFont="1" applyFill="1" applyBorder="1" applyAlignment="1">
      <alignment horizontal="right" vertical="center" wrapText="1"/>
      <protection/>
    </xf>
    <xf numFmtId="195" fontId="18" fillId="36" borderId="171" xfId="62" applyNumberFormat="1" applyFont="1" applyFill="1" applyBorder="1" applyAlignment="1">
      <alignment horizontal="right" vertical="center" wrapText="1"/>
      <protection/>
    </xf>
    <xf numFmtId="195" fontId="18" fillId="36" borderId="172" xfId="62" applyNumberFormat="1" applyFont="1" applyFill="1" applyBorder="1" applyAlignment="1">
      <alignment horizontal="right" vertical="center" wrapText="1"/>
      <protection/>
    </xf>
    <xf numFmtId="195" fontId="18" fillId="36" borderId="173" xfId="49" applyNumberFormat="1" applyFont="1" applyFill="1" applyBorder="1" applyAlignment="1">
      <alignment horizontal="right" vertical="center" wrapText="1"/>
    </xf>
    <xf numFmtId="195" fontId="18" fillId="36" borderId="174" xfId="49" applyNumberFormat="1" applyFont="1" applyFill="1" applyBorder="1" applyAlignment="1">
      <alignment horizontal="right" vertical="center" wrapText="1"/>
    </xf>
    <xf numFmtId="195" fontId="18" fillId="36" borderId="173" xfId="62" applyNumberFormat="1" applyFont="1" applyFill="1" applyBorder="1" applyAlignment="1">
      <alignment horizontal="right" vertical="center" wrapText="1"/>
      <protection/>
    </xf>
    <xf numFmtId="195" fontId="18" fillId="36" borderId="174" xfId="62" applyNumberFormat="1" applyFont="1" applyFill="1" applyBorder="1" applyAlignment="1">
      <alignment horizontal="right" vertical="center" wrapText="1"/>
      <protection/>
    </xf>
    <xf numFmtId="195" fontId="18" fillId="36" borderId="175" xfId="49" applyNumberFormat="1" applyFont="1" applyFill="1" applyBorder="1" applyAlignment="1">
      <alignment horizontal="right" vertical="center" wrapText="1"/>
    </xf>
    <xf numFmtId="195" fontId="18" fillId="36" borderId="176" xfId="49" applyNumberFormat="1" applyFont="1" applyFill="1" applyBorder="1" applyAlignment="1">
      <alignment horizontal="right" vertical="center" wrapText="1"/>
    </xf>
    <xf numFmtId="195" fontId="18" fillId="36" borderId="177" xfId="49" applyNumberFormat="1" applyFont="1" applyFill="1" applyBorder="1" applyAlignment="1">
      <alignment horizontal="right" vertical="center" wrapText="1"/>
    </xf>
    <xf numFmtId="195" fontId="18" fillId="36" borderId="175" xfId="62" applyNumberFormat="1" applyFont="1" applyFill="1" applyBorder="1" applyAlignment="1">
      <alignment horizontal="right" vertical="center" wrapText="1"/>
      <protection/>
    </xf>
    <xf numFmtId="195" fontId="18" fillId="36" borderId="176" xfId="62" applyNumberFormat="1" applyFont="1" applyFill="1" applyBorder="1" applyAlignment="1">
      <alignment horizontal="right" vertical="center" wrapText="1"/>
      <protection/>
    </xf>
    <xf numFmtId="195" fontId="18" fillId="36" borderId="177" xfId="62" applyNumberFormat="1" applyFont="1" applyFill="1" applyBorder="1" applyAlignment="1">
      <alignment horizontal="righ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17年度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10245727"/>
        <c:axId val="25102680"/>
      </c:radarChart>
      <c:catAx>
        <c:axId val="1024572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5102680"/>
        <c:crosses val="autoZero"/>
        <c:auto val="0"/>
        <c:lblOffset val="100"/>
        <c:tickLblSkip val="1"/>
        <c:noMultiLvlLbl val="0"/>
      </c:catAx>
      <c:valAx>
        <c:axId val="25102680"/>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0245727"/>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24597529"/>
        <c:axId val="20051170"/>
      </c:radarChart>
      <c:catAx>
        <c:axId val="2459752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0051170"/>
        <c:crosses val="autoZero"/>
        <c:auto val="0"/>
        <c:lblOffset val="100"/>
        <c:tickLblSkip val="1"/>
        <c:noMultiLvlLbl val="0"/>
      </c:catAx>
      <c:valAx>
        <c:axId val="20051170"/>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4597529"/>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46242803"/>
        <c:axId val="13532044"/>
      </c:radarChart>
      <c:catAx>
        <c:axId val="4624280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3532044"/>
        <c:crosses val="autoZero"/>
        <c:auto val="0"/>
        <c:lblOffset val="100"/>
        <c:tickLblSkip val="1"/>
        <c:noMultiLvlLbl val="0"/>
      </c:catAx>
      <c:valAx>
        <c:axId val="13532044"/>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6242803"/>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54679533"/>
        <c:axId val="22353750"/>
      </c:radarChart>
      <c:catAx>
        <c:axId val="5467953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2353750"/>
        <c:crosses val="autoZero"/>
        <c:auto val="0"/>
        <c:lblOffset val="100"/>
        <c:tickLblSkip val="1"/>
        <c:noMultiLvlLbl val="0"/>
      </c:catAx>
      <c:valAx>
        <c:axId val="22353750"/>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4679533"/>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66966023"/>
        <c:axId val="65823296"/>
      </c:radarChart>
      <c:catAx>
        <c:axId val="6696602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5823296"/>
        <c:crosses val="autoZero"/>
        <c:auto val="0"/>
        <c:lblOffset val="100"/>
        <c:tickLblSkip val="1"/>
        <c:noMultiLvlLbl val="0"/>
      </c:catAx>
      <c:valAx>
        <c:axId val="65823296"/>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6966023"/>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55538753"/>
        <c:axId val="30086730"/>
      </c:radarChart>
      <c:catAx>
        <c:axId val="555387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0086730"/>
        <c:crosses val="autoZero"/>
        <c:auto val="0"/>
        <c:lblOffset val="100"/>
        <c:tickLblSkip val="1"/>
        <c:noMultiLvlLbl val="0"/>
      </c:catAx>
      <c:valAx>
        <c:axId val="30086730"/>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5538753"/>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身体障害者更生施設（聴覚・言語障害者）</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身体障害者更生施設（聴覚・言語障害者）</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idabashi\&#35413;&#20385;&#25903;&#25588;&#23460;\H19&#35506;&#38988;&#26908;&#35342;\&#9670;&#35519;&#26619;&#12539;&#30740;&#31350;&#20107;&#26989;\&#12524;&#12540;&#12480;&#12540;&#12481;&#12515;&#12540;&#12488;\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40" bestFit="1" customWidth="1"/>
    <col min="2" max="3" width="2.50390625" style="140" bestFit="1" customWidth="1"/>
    <col min="4" max="4" width="2.875" style="140" customWidth="1"/>
    <col min="5" max="5" width="37.50390625" style="140" customWidth="1"/>
    <col min="6" max="6" width="75.00390625" style="140" customWidth="1"/>
    <col min="7" max="7" width="9.00390625" style="155" customWidth="1"/>
    <col min="8" max="16384" width="9.00390625" style="140" customWidth="1"/>
  </cols>
  <sheetData>
    <row r="1" spans="1:7" ht="21.75" customHeight="1">
      <c r="A1" s="138"/>
      <c r="B1" s="139"/>
      <c r="C1" s="139"/>
      <c r="D1" s="139"/>
      <c r="E1" s="139"/>
      <c r="F1" s="139"/>
      <c r="G1" s="139"/>
    </row>
    <row r="2" spans="1:7" ht="69" customHeight="1" thickBot="1">
      <c r="A2" s="141"/>
      <c r="B2" s="142"/>
      <c r="C2" s="142"/>
      <c r="D2" s="142"/>
      <c r="E2" s="142"/>
      <c r="F2" s="142"/>
      <c r="G2" s="143"/>
    </row>
    <row r="3" spans="1:7" ht="36" customHeight="1" thickBot="1">
      <c r="A3" s="141"/>
      <c r="B3" s="142"/>
      <c r="C3" s="142"/>
      <c r="D3" s="142"/>
      <c r="E3" s="144" t="s">
        <v>190</v>
      </c>
      <c r="F3" s="195"/>
      <c r="G3" s="143"/>
    </row>
    <row r="4" spans="1:7" s="150" customFormat="1" ht="15" customHeight="1">
      <c r="A4" s="145"/>
      <c r="B4" s="146"/>
      <c r="C4" s="146"/>
      <c r="D4" s="146"/>
      <c r="E4" s="147"/>
      <c r="F4" s="148"/>
      <c r="G4" s="149"/>
    </row>
    <row r="5" spans="1:14" ht="21.75" customHeight="1">
      <c r="A5" s="151" t="s">
        <v>29</v>
      </c>
      <c r="B5" s="152"/>
      <c r="C5" s="152"/>
      <c r="D5" s="152"/>
      <c r="E5" s="152"/>
      <c r="F5" s="152"/>
      <c r="G5" s="153"/>
      <c r="H5" s="152"/>
      <c r="I5" s="152"/>
      <c r="J5" s="152"/>
      <c r="K5" s="152"/>
      <c r="L5" s="152"/>
      <c r="M5" s="152"/>
      <c r="N5" s="152"/>
    </row>
    <row r="6" spans="1:7" ht="16.5" customHeight="1">
      <c r="A6" s="154" t="s">
        <v>216</v>
      </c>
      <c r="B6" s="142"/>
      <c r="C6" s="142"/>
      <c r="D6" s="142"/>
      <c r="E6" s="142"/>
      <c r="F6" s="142"/>
      <c r="G6" s="143"/>
    </row>
    <row r="7" spans="1:7" ht="16.5" customHeight="1">
      <c r="A7" s="154" t="s">
        <v>192</v>
      </c>
      <c r="B7" s="142"/>
      <c r="C7" s="142"/>
      <c r="D7" s="142"/>
      <c r="E7" s="142"/>
      <c r="F7" s="142"/>
      <c r="G7" s="143"/>
    </row>
    <row r="8" spans="1:7" ht="16.5" customHeight="1">
      <c r="A8" s="154" t="s">
        <v>191</v>
      </c>
      <c r="B8" s="142"/>
      <c r="C8" s="142"/>
      <c r="D8" s="142"/>
      <c r="E8" s="142"/>
      <c r="F8" s="142"/>
      <c r="G8" s="143"/>
    </row>
    <row r="9" ht="15" thickBot="1"/>
    <row r="10" spans="1:8" ht="25.5" customHeight="1">
      <c r="A10" s="156" t="s">
        <v>30</v>
      </c>
      <c r="B10" s="205" t="s">
        <v>2</v>
      </c>
      <c r="C10" s="206"/>
      <c r="D10" s="206"/>
      <c r="E10" s="206"/>
      <c r="F10" s="206"/>
      <c r="G10" s="157" t="s">
        <v>111</v>
      </c>
      <c r="H10" s="200" t="s">
        <v>217</v>
      </c>
    </row>
    <row r="11" spans="1:8" s="162" customFormat="1" ht="14.25">
      <c r="A11" s="158"/>
      <c r="B11" s="159">
        <v>1</v>
      </c>
      <c r="C11" s="207" t="s">
        <v>31</v>
      </c>
      <c r="D11" s="207"/>
      <c r="E11" s="207"/>
      <c r="F11" s="208"/>
      <c r="G11" s="160"/>
      <c r="H11" s="161"/>
    </row>
    <row r="12" spans="1:8" s="162" customFormat="1" ht="13.5" customHeight="1">
      <c r="A12" s="163"/>
      <c r="B12" s="164"/>
      <c r="C12" s="165">
        <v>1</v>
      </c>
      <c r="D12" s="209" t="s">
        <v>32</v>
      </c>
      <c r="E12" s="209"/>
      <c r="F12" s="210"/>
      <c r="G12" s="166"/>
      <c r="H12" s="167"/>
    </row>
    <row r="13" spans="1:8" s="162" customFormat="1" ht="24" customHeight="1">
      <c r="A13" s="168" t="s">
        <v>33</v>
      </c>
      <c r="B13" s="169"/>
      <c r="C13" s="170"/>
      <c r="D13" s="171">
        <v>1</v>
      </c>
      <c r="E13" s="211" t="s">
        <v>5</v>
      </c>
      <c r="F13" s="212"/>
      <c r="G13" s="196"/>
      <c r="H13" s="196"/>
    </row>
    <row r="14" spans="1:8" s="162" customFormat="1" ht="24" customHeight="1">
      <c r="A14" s="172" t="s">
        <v>34</v>
      </c>
      <c r="B14" s="164"/>
      <c r="C14" s="173"/>
      <c r="D14" s="174">
        <v>2</v>
      </c>
      <c r="E14" s="213" t="s">
        <v>6</v>
      </c>
      <c r="F14" s="214"/>
      <c r="G14" s="197"/>
      <c r="H14" s="197"/>
    </row>
    <row r="15" spans="1:8" s="162" customFormat="1" ht="24" customHeight="1">
      <c r="A15" s="175" t="s">
        <v>35</v>
      </c>
      <c r="B15" s="176"/>
      <c r="C15" s="177"/>
      <c r="D15" s="178">
        <v>3</v>
      </c>
      <c r="E15" s="215" t="s">
        <v>7</v>
      </c>
      <c r="F15" s="216"/>
      <c r="G15" s="198"/>
      <c r="H15" s="198"/>
    </row>
    <row r="16" spans="1:8" s="162" customFormat="1" ht="14.25">
      <c r="A16" s="168"/>
      <c r="B16" s="179">
        <v>2</v>
      </c>
      <c r="C16" s="217" t="s">
        <v>36</v>
      </c>
      <c r="D16" s="217"/>
      <c r="E16" s="217"/>
      <c r="F16" s="218"/>
      <c r="G16" s="180"/>
      <c r="H16" s="181"/>
    </row>
    <row r="17" spans="1:8" s="162" customFormat="1" ht="13.5" customHeight="1">
      <c r="A17" s="172"/>
      <c r="B17" s="164"/>
      <c r="C17" s="165">
        <v>1</v>
      </c>
      <c r="D17" s="209" t="s">
        <v>37</v>
      </c>
      <c r="E17" s="209"/>
      <c r="F17" s="210"/>
      <c r="G17" s="182"/>
      <c r="H17" s="167"/>
    </row>
    <row r="18" spans="1:8" s="162" customFormat="1" ht="24" customHeight="1">
      <c r="A18" s="172" t="s">
        <v>38</v>
      </c>
      <c r="B18" s="164"/>
      <c r="C18" s="173"/>
      <c r="D18" s="174">
        <v>1</v>
      </c>
      <c r="E18" s="213" t="s">
        <v>8</v>
      </c>
      <c r="F18" s="214"/>
      <c r="G18" s="197"/>
      <c r="H18" s="197"/>
    </row>
    <row r="19" spans="1:8" s="162" customFormat="1" ht="24" customHeight="1">
      <c r="A19" s="172" t="s">
        <v>39</v>
      </c>
      <c r="B19" s="164"/>
      <c r="C19" s="173"/>
      <c r="D19" s="174">
        <v>2</v>
      </c>
      <c r="E19" s="213" t="s">
        <v>9</v>
      </c>
      <c r="F19" s="214"/>
      <c r="G19" s="197"/>
      <c r="H19" s="197"/>
    </row>
    <row r="20" spans="1:8" s="162" customFormat="1" ht="24" customHeight="1">
      <c r="A20" s="172" t="s">
        <v>40</v>
      </c>
      <c r="B20" s="164"/>
      <c r="C20" s="183"/>
      <c r="D20" s="174">
        <v>3</v>
      </c>
      <c r="E20" s="213" t="s">
        <v>235</v>
      </c>
      <c r="F20" s="214"/>
      <c r="G20" s="197"/>
      <c r="H20" s="204"/>
    </row>
    <row r="21" spans="1:8" s="162" customFormat="1" ht="14.25">
      <c r="A21" s="172"/>
      <c r="B21" s="164"/>
      <c r="C21" s="165">
        <v>2</v>
      </c>
      <c r="D21" s="209" t="s">
        <v>41</v>
      </c>
      <c r="E21" s="209"/>
      <c r="F21" s="210"/>
      <c r="G21" s="182"/>
      <c r="H21" s="167"/>
    </row>
    <row r="22" spans="1:8" s="162" customFormat="1" ht="24" customHeight="1">
      <c r="A22" s="172" t="s">
        <v>42</v>
      </c>
      <c r="B22" s="164"/>
      <c r="C22" s="173"/>
      <c r="D22" s="174">
        <v>1</v>
      </c>
      <c r="E22" s="213" t="s">
        <v>10</v>
      </c>
      <c r="F22" s="214"/>
      <c r="G22" s="197"/>
      <c r="H22" s="197"/>
    </row>
    <row r="23" spans="1:8" s="162" customFormat="1" ht="24" customHeight="1">
      <c r="A23" s="172" t="s">
        <v>43</v>
      </c>
      <c r="B23" s="164"/>
      <c r="C23" s="173"/>
      <c r="D23" s="174">
        <v>2</v>
      </c>
      <c r="E23" s="213" t="s">
        <v>44</v>
      </c>
      <c r="F23" s="214"/>
      <c r="G23" s="197"/>
      <c r="H23" s="197"/>
    </row>
    <row r="24" spans="1:8" s="162" customFormat="1" ht="24" customHeight="1">
      <c r="A24" s="175" t="s">
        <v>45</v>
      </c>
      <c r="B24" s="176"/>
      <c r="C24" s="177"/>
      <c r="D24" s="178">
        <v>3</v>
      </c>
      <c r="E24" s="215" t="s">
        <v>11</v>
      </c>
      <c r="F24" s="216"/>
      <c r="G24" s="198"/>
      <c r="H24" s="198"/>
    </row>
    <row r="25" spans="1:8" s="162" customFormat="1" ht="13.5" customHeight="1">
      <c r="A25" s="168"/>
      <c r="B25" s="179">
        <v>3</v>
      </c>
      <c r="C25" s="217" t="s">
        <v>46</v>
      </c>
      <c r="D25" s="217"/>
      <c r="E25" s="217"/>
      <c r="F25" s="218"/>
      <c r="G25" s="180"/>
      <c r="H25" s="161"/>
    </row>
    <row r="26" spans="1:8" s="162" customFormat="1" ht="13.5" customHeight="1">
      <c r="A26" s="172"/>
      <c r="B26" s="164"/>
      <c r="C26" s="165">
        <v>1</v>
      </c>
      <c r="D26" s="209" t="s">
        <v>47</v>
      </c>
      <c r="E26" s="209"/>
      <c r="F26" s="210"/>
      <c r="G26" s="182"/>
      <c r="H26" s="167"/>
    </row>
    <row r="27" spans="1:8" s="162" customFormat="1" ht="24" customHeight="1">
      <c r="A27" s="172" t="s">
        <v>48</v>
      </c>
      <c r="B27" s="164"/>
      <c r="C27" s="173"/>
      <c r="D27" s="174">
        <v>1</v>
      </c>
      <c r="E27" s="213" t="s">
        <v>12</v>
      </c>
      <c r="F27" s="214"/>
      <c r="G27" s="197"/>
      <c r="H27" s="197"/>
    </row>
    <row r="28" spans="1:8" s="162" customFormat="1" ht="24" customHeight="1">
      <c r="A28" s="172" t="s">
        <v>49</v>
      </c>
      <c r="B28" s="164"/>
      <c r="C28" s="173"/>
      <c r="D28" s="174">
        <v>2</v>
      </c>
      <c r="E28" s="213" t="s">
        <v>13</v>
      </c>
      <c r="F28" s="214"/>
      <c r="G28" s="197"/>
      <c r="H28" s="197"/>
    </row>
    <row r="29" spans="1:8" s="162" customFormat="1" ht="24" customHeight="1">
      <c r="A29" s="175" t="s">
        <v>50</v>
      </c>
      <c r="B29" s="176"/>
      <c r="C29" s="177"/>
      <c r="D29" s="178">
        <v>3</v>
      </c>
      <c r="E29" s="215" t="s">
        <v>14</v>
      </c>
      <c r="F29" s="216"/>
      <c r="G29" s="198"/>
      <c r="H29" s="198"/>
    </row>
    <row r="30" spans="1:8" s="162" customFormat="1" ht="13.5" customHeight="1">
      <c r="A30" s="168"/>
      <c r="B30" s="179">
        <v>4</v>
      </c>
      <c r="C30" s="217" t="s">
        <v>51</v>
      </c>
      <c r="D30" s="217"/>
      <c r="E30" s="217"/>
      <c r="F30" s="218"/>
      <c r="G30" s="180"/>
      <c r="H30" s="181"/>
    </row>
    <row r="31" spans="1:8" s="162" customFormat="1" ht="13.5" customHeight="1">
      <c r="A31" s="172"/>
      <c r="B31" s="164"/>
      <c r="C31" s="165">
        <v>1</v>
      </c>
      <c r="D31" s="209" t="s">
        <v>52</v>
      </c>
      <c r="E31" s="209"/>
      <c r="F31" s="210"/>
      <c r="G31" s="182"/>
      <c r="H31" s="167"/>
    </row>
    <row r="32" spans="1:8" s="162" customFormat="1" ht="24" customHeight="1">
      <c r="A32" s="172" t="s">
        <v>53</v>
      </c>
      <c r="B32" s="164"/>
      <c r="C32" s="173"/>
      <c r="D32" s="174">
        <v>1</v>
      </c>
      <c r="E32" s="213" t="s">
        <v>15</v>
      </c>
      <c r="F32" s="214"/>
      <c r="G32" s="197"/>
      <c r="H32" s="197"/>
    </row>
    <row r="33" spans="1:8" s="162" customFormat="1" ht="24" customHeight="1">
      <c r="A33" s="172" t="s">
        <v>54</v>
      </c>
      <c r="B33" s="164"/>
      <c r="C33" s="173"/>
      <c r="D33" s="174">
        <v>2</v>
      </c>
      <c r="E33" s="213" t="s">
        <v>16</v>
      </c>
      <c r="F33" s="214"/>
      <c r="G33" s="197"/>
      <c r="H33" s="197"/>
    </row>
    <row r="34" spans="1:8" s="162" customFormat="1" ht="24" customHeight="1">
      <c r="A34" s="172" t="s">
        <v>55</v>
      </c>
      <c r="B34" s="164"/>
      <c r="C34" s="173"/>
      <c r="D34" s="174">
        <v>3</v>
      </c>
      <c r="E34" s="213" t="s">
        <v>17</v>
      </c>
      <c r="F34" s="214"/>
      <c r="G34" s="197"/>
      <c r="H34" s="197"/>
    </row>
    <row r="35" spans="1:8" s="162" customFormat="1" ht="14.25">
      <c r="A35" s="172"/>
      <c r="B35" s="164"/>
      <c r="C35" s="165">
        <v>2</v>
      </c>
      <c r="D35" s="209" t="s">
        <v>18</v>
      </c>
      <c r="E35" s="209"/>
      <c r="F35" s="210"/>
      <c r="G35" s="182"/>
      <c r="H35" s="167"/>
    </row>
    <row r="36" spans="1:8" s="162" customFormat="1" ht="24" customHeight="1">
      <c r="A36" s="175" t="s">
        <v>56</v>
      </c>
      <c r="B36" s="176"/>
      <c r="C36" s="177"/>
      <c r="D36" s="178">
        <v>1</v>
      </c>
      <c r="E36" s="215" t="s">
        <v>18</v>
      </c>
      <c r="F36" s="216"/>
      <c r="G36" s="198"/>
      <c r="H36" s="198"/>
    </row>
    <row r="37" spans="1:8" s="162" customFormat="1" ht="13.5" customHeight="1">
      <c r="A37" s="168"/>
      <c r="B37" s="179">
        <v>5</v>
      </c>
      <c r="C37" s="217" t="s">
        <v>57</v>
      </c>
      <c r="D37" s="217"/>
      <c r="E37" s="217"/>
      <c r="F37" s="218"/>
      <c r="G37" s="180"/>
      <c r="H37" s="161"/>
    </row>
    <row r="38" spans="1:8" s="162" customFormat="1" ht="13.5" customHeight="1">
      <c r="A38" s="172"/>
      <c r="B38" s="164"/>
      <c r="C38" s="165">
        <v>1</v>
      </c>
      <c r="D38" s="209" t="s">
        <v>58</v>
      </c>
      <c r="E38" s="209"/>
      <c r="F38" s="210"/>
      <c r="G38" s="182"/>
      <c r="H38" s="167"/>
    </row>
    <row r="39" spans="1:8" s="162" customFormat="1" ht="24" customHeight="1">
      <c r="A39" s="172" t="s">
        <v>59</v>
      </c>
      <c r="B39" s="164"/>
      <c r="C39" s="173"/>
      <c r="D39" s="174">
        <v>1</v>
      </c>
      <c r="E39" s="213" t="s">
        <v>19</v>
      </c>
      <c r="F39" s="214"/>
      <c r="G39" s="197"/>
      <c r="H39" s="197"/>
    </row>
    <row r="40" spans="1:8" s="162" customFormat="1" ht="24" customHeight="1">
      <c r="A40" s="172" t="s">
        <v>60</v>
      </c>
      <c r="B40" s="164"/>
      <c r="C40" s="173"/>
      <c r="D40" s="174">
        <v>2</v>
      </c>
      <c r="E40" s="213" t="s">
        <v>20</v>
      </c>
      <c r="F40" s="214"/>
      <c r="G40" s="197"/>
      <c r="H40" s="197"/>
    </row>
    <row r="41" spans="1:8" s="162" customFormat="1" ht="14.25">
      <c r="A41" s="172"/>
      <c r="B41" s="164"/>
      <c r="C41" s="165">
        <v>2</v>
      </c>
      <c r="D41" s="209" t="s">
        <v>61</v>
      </c>
      <c r="E41" s="209"/>
      <c r="F41" s="210"/>
      <c r="G41" s="182"/>
      <c r="H41" s="167"/>
    </row>
    <row r="42" spans="1:8" s="162" customFormat="1" ht="24" customHeight="1">
      <c r="A42" s="172" t="s">
        <v>62</v>
      </c>
      <c r="B42" s="164"/>
      <c r="C42" s="173"/>
      <c r="D42" s="174">
        <v>1</v>
      </c>
      <c r="E42" s="213" t="s">
        <v>21</v>
      </c>
      <c r="F42" s="214"/>
      <c r="G42" s="197"/>
      <c r="H42" s="197"/>
    </row>
    <row r="43" spans="1:8" s="162" customFormat="1" ht="24" customHeight="1">
      <c r="A43" s="175" t="s">
        <v>63</v>
      </c>
      <c r="B43" s="176"/>
      <c r="C43" s="177"/>
      <c r="D43" s="178">
        <v>2</v>
      </c>
      <c r="E43" s="215" t="s">
        <v>22</v>
      </c>
      <c r="F43" s="216"/>
      <c r="G43" s="198"/>
      <c r="H43" s="198"/>
    </row>
    <row r="44" spans="1:8" s="162" customFormat="1" ht="14.25">
      <c r="A44" s="168"/>
      <c r="B44" s="179">
        <v>7</v>
      </c>
      <c r="C44" s="217" t="s">
        <v>64</v>
      </c>
      <c r="D44" s="217"/>
      <c r="E44" s="217"/>
      <c r="F44" s="218"/>
      <c r="G44" s="180"/>
      <c r="H44" s="181"/>
    </row>
    <row r="45" spans="1:8" s="162" customFormat="1" ht="14.25">
      <c r="A45" s="172"/>
      <c r="B45" s="164"/>
      <c r="C45" s="165">
        <v>1</v>
      </c>
      <c r="D45" s="209" t="s">
        <v>65</v>
      </c>
      <c r="E45" s="209"/>
      <c r="F45" s="210"/>
      <c r="G45" s="182"/>
      <c r="H45" s="167"/>
    </row>
    <row r="46" spans="1:8" s="162" customFormat="1" ht="24" customHeight="1">
      <c r="A46" s="172" t="s">
        <v>66</v>
      </c>
      <c r="B46" s="164"/>
      <c r="C46" s="173"/>
      <c r="D46" s="174">
        <v>1</v>
      </c>
      <c r="E46" s="213" t="s">
        <v>23</v>
      </c>
      <c r="F46" s="214"/>
      <c r="G46" s="197"/>
      <c r="H46" s="197"/>
    </row>
    <row r="47" spans="1:8" s="162" customFormat="1" ht="24" customHeight="1">
      <c r="A47" s="175" t="s">
        <v>67</v>
      </c>
      <c r="B47" s="176"/>
      <c r="C47" s="177"/>
      <c r="D47" s="178">
        <v>2</v>
      </c>
      <c r="E47" s="215" t="s">
        <v>24</v>
      </c>
      <c r="F47" s="216"/>
      <c r="G47" s="198"/>
      <c r="H47" s="198"/>
    </row>
    <row r="48" spans="1:8" s="162" customFormat="1" ht="14.25">
      <c r="A48" s="168"/>
      <c r="B48" s="179">
        <v>8</v>
      </c>
      <c r="C48" s="217" t="s">
        <v>1</v>
      </c>
      <c r="D48" s="217"/>
      <c r="E48" s="217"/>
      <c r="F48" s="218"/>
      <c r="G48" s="180"/>
      <c r="H48" s="161"/>
    </row>
    <row r="49" spans="1:8" s="162" customFormat="1" ht="14.25">
      <c r="A49" s="172"/>
      <c r="B49" s="164"/>
      <c r="C49" s="165">
        <v>1</v>
      </c>
      <c r="D49" s="209" t="s">
        <v>143</v>
      </c>
      <c r="E49" s="209"/>
      <c r="F49" s="210"/>
      <c r="G49" s="182"/>
      <c r="H49" s="167"/>
    </row>
    <row r="50" spans="1:8" s="162" customFormat="1" ht="24" customHeight="1">
      <c r="A50" s="172" t="s">
        <v>68</v>
      </c>
      <c r="B50" s="164"/>
      <c r="C50" s="173"/>
      <c r="D50" s="174">
        <v>1</v>
      </c>
      <c r="E50" s="213" t="s">
        <v>224</v>
      </c>
      <c r="F50" s="214"/>
      <c r="G50" s="197"/>
      <c r="H50" s="197"/>
    </row>
    <row r="51" spans="1:8" s="162" customFormat="1" ht="13.5" customHeight="1">
      <c r="A51" s="172"/>
      <c r="B51" s="164"/>
      <c r="C51" s="165">
        <v>2</v>
      </c>
      <c r="D51" s="209" t="s">
        <v>225</v>
      </c>
      <c r="E51" s="209"/>
      <c r="F51" s="210"/>
      <c r="G51" s="182"/>
      <c r="H51" s="167"/>
    </row>
    <row r="52" spans="1:8" s="162" customFormat="1" ht="24" customHeight="1">
      <c r="A52" s="172" t="s">
        <v>69</v>
      </c>
      <c r="B52" s="164"/>
      <c r="C52" s="173"/>
      <c r="D52" s="174">
        <v>1</v>
      </c>
      <c r="E52" s="213" t="s">
        <v>226</v>
      </c>
      <c r="F52" s="214"/>
      <c r="G52" s="197"/>
      <c r="H52" s="197"/>
    </row>
    <row r="53" spans="1:8" s="162" customFormat="1" ht="13.5" customHeight="1">
      <c r="A53" s="172"/>
      <c r="B53" s="164"/>
      <c r="C53" s="165">
        <v>3</v>
      </c>
      <c r="D53" s="209" t="s">
        <v>227</v>
      </c>
      <c r="E53" s="209"/>
      <c r="F53" s="210"/>
      <c r="G53" s="182"/>
      <c r="H53" s="167"/>
    </row>
    <row r="54" spans="1:8" s="162" customFormat="1" ht="24" customHeight="1">
      <c r="A54" s="172" t="s">
        <v>70</v>
      </c>
      <c r="B54" s="164"/>
      <c r="C54" s="173"/>
      <c r="D54" s="174">
        <v>1</v>
      </c>
      <c r="E54" s="213" t="s">
        <v>228</v>
      </c>
      <c r="F54" s="214"/>
      <c r="G54" s="197"/>
      <c r="H54" s="197"/>
    </row>
    <row r="55" spans="1:8" s="162" customFormat="1" ht="14.25" customHeight="1">
      <c r="A55" s="172"/>
      <c r="B55" s="164"/>
      <c r="C55" s="165">
        <v>4</v>
      </c>
      <c r="D55" s="209" t="s">
        <v>229</v>
      </c>
      <c r="E55" s="209"/>
      <c r="F55" s="210"/>
      <c r="G55" s="182"/>
      <c r="H55" s="167"/>
    </row>
    <row r="56" spans="1:8" s="162" customFormat="1" ht="24" customHeight="1">
      <c r="A56" s="172" t="s">
        <v>71</v>
      </c>
      <c r="B56" s="164"/>
      <c r="C56" s="173"/>
      <c r="D56" s="174">
        <v>1</v>
      </c>
      <c r="E56" s="213" t="s">
        <v>236</v>
      </c>
      <c r="F56" s="214"/>
      <c r="G56" s="197"/>
      <c r="H56" s="197"/>
    </row>
    <row r="57" spans="1:8" s="162" customFormat="1" ht="14.25" customHeight="1">
      <c r="A57" s="184"/>
      <c r="B57" s="164"/>
      <c r="C57" s="165">
        <v>5</v>
      </c>
      <c r="D57" s="209" t="s">
        <v>230</v>
      </c>
      <c r="E57" s="209"/>
      <c r="F57" s="210"/>
      <c r="G57" s="185"/>
      <c r="H57" s="167"/>
    </row>
    <row r="58" spans="1:8" s="162" customFormat="1" ht="24" customHeight="1" thickBot="1">
      <c r="A58" s="186" t="s">
        <v>72</v>
      </c>
      <c r="B58" s="187"/>
      <c r="C58" s="188"/>
      <c r="D58" s="189">
        <v>1</v>
      </c>
      <c r="E58" s="219" t="s">
        <v>231</v>
      </c>
      <c r="F58" s="220"/>
      <c r="G58" s="199"/>
      <c r="H58" s="199"/>
    </row>
    <row r="59" spans="1:8" s="162" customFormat="1" ht="13.5" customHeight="1">
      <c r="A59" s="168"/>
      <c r="B59" s="179">
        <v>6</v>
      </c>
      <c r="C59" s="217" t="s">
        <v>73</v>
      </c>
      <c r="D59" s="217"/>
      <c r="E59" s="217"/>
      <c r="F59" s="218"/>
      <c r="G59" s="180"/>
      <c r="H59" s="181"/>
    </row>
    <row r="60" spans="1:8" s="162" customFormat="1" ht="13.5" customHeight="1">
      <c r="A60" s="172"/>
      <c r="B60" s="164"/>
      <c r="C60" s="190">
        <v>1</v>
      </c>
      <c r="D60" s="221" t="s">
        <v>74</v>
      </c>
      <c r="E60" s="221"/>
      <c r="F60" s="222"/>
      <c r="G60" s="182"/>
      <c r="H60" s="167"/>
    </row>
    <row r="61" spans="1:8" s="162" customFormat="1" ht="24" customHeight="1">
      <c r="A61" s="172" t="s">
        <v>75</v>
      </c>
      <c r="B61" s="164"/>
      <c r="C61" s="191"/>
      <c r="D61" s="192">
        <v>1</v>
      </c>
      <c r="E61" s="223" t="s">
        <v>76</v>
      </c>
      <c r="F61" s="224"/>
      <c r="G61" s="197"/>
      <c r="H61" s="197"/>
    </row>
    <row r="62" spans="1:8" s="162" customFormat="1" ht="13.5" customHeight="1">
      <c r="A62" s="172"/>
      <c r="B62" s="164"/>
      <c r="C62" s="190">
        <v>2</v>
      </c>
      <c r="D62" s="221" t="s">
        <v>77</v>
      </c>
      <c r="E62" s="221"/>
      <c r="F62" s="222"/>
      <c r="G62" s="182"/>
      <c r="H62" s="167"/>
    </row>
    <row r="63" spans="1:8" s="162" customFormat="1" ht="24" customHeight="1">
      <c r="A63" s="172" t="s">
        <v>78</v>
      </c>
      <c r="B63" s="164"/>
      <c r="C63" s="191"/>
      <c r="D63" s="192">
        <v>1</v>
      </c>
      <c r="E63" s="223" t="s">
        <v>79</v>
      </c>
      <c r="F63" s="224"/>
      <c r="G63" s="197"/>
      <c r="H63" s="197"/>
    </row>
    <row r="64" spans="1:8" s="162" customFormat="1" ht="24" customHeight="1">
      <c r="A64" s="172" t="s">
        <v>80</v>
      </c>
      <c r="B64" s="164"/>
      <c r="C64" s="191"/>
      <c r="D64" s="192">
        <v>2</v>
      </c>
      <c r="E64" s="223" t="s">
        <v>25</v>
      </c>
      <c r="F64" s="224"/>
      <c r="G64" s="197"/>
      <c r="H64" s="197"/>
    </row>
    <row r="65" spans="1:8" s="162" customFormat="1" ht="14.25">
      <c r="A65" s="172"/>
      <c r="B65" s="164"/>
      <c r="C65" s="190">
        <v>3</v>
      </c>
      <c r="D65" s="221" t="s">
        <v>81</v>
      </c>
      <c r="E65" s="221"/>
      <c r="F65" s="222"/>
      <c r="G65" s="182"/>
      <c r="H65" s="167"/>
    </row>
    <row r="66" spans="1:8" s="162" customFormat="1" ht="24" customHeight="1">
      <c r="A66" s="172" t="s">
        <v>82</v>
      </c>
      <c r="B66" s="164"/>
      <c r="C66" s="191"/>
      <c r="D66" s="192">
        <v>1</v>
      </c>
      <c r="E66" s="223" t="s">
        <v>83</v>
      </c>
      <c r="F66" s="224"/>
      <c r="G66" s="197"/>
      <c r="H66" s="197"/>
    </row>
    <row r="67" spans="1:8" s="162" customFormat="1" ht="24" customHeight="1">
      <c r="A67" s="172" t="s">
        <v>84</v>
      </c>
      <c r="B67" s="164"/>
      <c r="C67" s="190"/>
      <c r="D67" s="192">
        <v>2</v>
      </c>
      <c r="E67" s="223" t="s">
        <v>200</v>
      </c>
      <c r="F67" s="224"/>
      <c r="G67" s="197"/>
      <c r="H67" s="197"/>
    </row>
    <row r="68" spans="1:8" s="162" customFormat="1" ht="24" customHeight="1">
      <c r="A68" s="172" t="s">
        <v>85</v>
      </c>
      <c r="B68" s="164"/>
      <c r="C68" s="190"/>
      <c r="D68" s="192">
        <v>3</v>
      </c>
      <c r="E68" s="223" t="s">
        <v>86</v>
      </c>
      <c r="F68" s="224"/>
      <c r="G68" s="197"/>
      <c r="H68" s="197"/>
    </row>
    <row r="69" spans="1:8" s="162" customFormat="1" ht="24" customHeight="1">
      <c r="A69" s="172" t="s">
        <v>87</v>
      </c>
      <c r="B69" s="164"/>
      <c r="C69" s="190"/>
      <c r="D69" s="192">
        <v>4</v>
      </c>
      <c r="E69" s="223" t="s">
        <v>88</v>
      </c>
      <c r="F69" s="224"/>
      <c r="G69" s="197"/>
      <c r="H69" s="197"/>
    </row>
    <row r="70" spans="1:8" s="162" customFormat="1" ht="13.5" customHeight="1">
      <c r="A70" s="172"/>
      <c r="B70" s="164"/>
      <c r="C70" s="190">
        <v>4</v>
      </c>
      <c r="D70" s="221" t="s">
        <v>89</v>
      </c>
      <c r="E70" s="221"/>
      <c r="F70" s="222"/>
      <c r="G70" s="182"/>
      <c r="H70" s="167"/>
    </row>
    <row r="71" spans="1:8" s="162" customFormat="1" ht="24" customHeight="1">
      <c r="A71" s="172" t="s">
        <v>90</v>
      </c>
      <c r="B71" s="164"/>
      <c r="C71" s="190"/>
      <c r="D71" s="192">
        <v>1</v>
      </c>
      <c r="E71" s="223" t="s">
        <v>202</v>
      </c>
      <c r="F71" s="224"/>
      <c r="G71" s="197"/>
      <c r="H71" s="197"/>
    </row>
    <row r="72" spans="1:8" s="162" customFormat="1" ht="24" customHeight="1">
      <c r="A72" s="172" t="s">
        <v>91</v>
      </c>
      <c r="B72" s="164"/>
      <c r="C72" s="190"/>
      <c r="D72" s="192">
        <v>2</v>
      </c>
      <c r="E72" s="223" t="s">
        <v>203</v>
      </c>
      <c r="F72" s="224"/>
      <c r="G72" s="197"/>
      <c r="H72" s="197"/>
    </row>
    <row r="73" spans="1:8" s="162" customFormat="1" ht="24" customHeight="1">
      <c r="A73" s="172" t="s">
        <v>92</v>
      </c>
      <c r="B73" s="164"/>
      <c r="C73" s="190"/>
      <c r="D73" s="192">
        <v>3</v>
      </c>
      <c r="E73" s="223" t="s">
        <v>204</v>
      </c>
      <c r="F73" s="224"/>
      <c r="G73" s="197"/>
      <c r="H73" s="197"/>
    </row>
    <row r="74" spans="1:8" s="162" customFormat="1" ht="24" customHeight="1">
      <c r="A74" s="172" t="s">
        <v>93</v>
      </c>
      <c r="B74" s="164"/>
      <c r="C74" s="190"/>
      <c r="D74" s="192">
        <v>4</v>
      </c>
      <c r="E74" s="223" t="s">
        <v>205</v>
      </c>
      <c r="F74" s="224"/>
      <c r="G74" s="197"/>
      <c r="H74" s="197"/>
    </row>
    <row r="75" spans="1:8" s="162" customFormat="1" ht="24" customHeight="1">
      <c r="A75" s="172" t="s">
        <v>94</v>
      </c>
      <c r="B75" s="164"/>
      <c r="C75" s="190"/>
      <c r="D75" s="192">
        <v>5</v>
      </c>
      <c r="E75" s="223" t="s">
        <v>206</v>
      </c>
      <c r="F75" s="224"/>
      <c r="G75" s="197"/>
      <c r="H75" s="197"/>
    </row>
    <row r="76" spans="1:8" s="162" customFormat="1" ht="24" customHeight="1">
      <c r="A76" s="172" t="s">
        <v>95</v>
      </c>
      <c r="B76" s="164"/>
      <c r="C76" s="190"/>
      <c r="D76" s="192">
        <v>6</v>
      </c>
      <c r="E76" s="223" t="s">
        <v>207</v>
      </c>
      <c r="F76" s="224"/>
      <c r="G76" s="197"/>
      <c r="H76" s="197"/>
    </row>
    <row r="77" spans="1:8" s="162" customFormat="1" ht="24" customHeight="1">
      <c r="A77" s="172" t="s">
        <v>96</v>
      </c>
      <c r="B77" s="164"/>
      <c r="C77" s="190"/>
      <c r="D77" s="192">
        <v>7</v>
      </c>
      <c r="E77" s="223" t="s">
        <v>208</v>
      </c>
      <c r="F77" s="224"/>
      <c r="G77" s="197"/>
      <c r="H77" s="197"/>
    </row>
    <row r="78" spans="1:8" s="162" customFormat="1" ht="24" customHeight="1">
      <c r="A78" s="172" t="s">
        <v>97</v>
      </c>
      <c r="B78" s="164"/>
      <c r="C78" s="190"/>
      <c r="D78" s="192">
        <v>8</v>
      </c>
      <c r="E78" s="223" t="s">
        <v>193</v>
      </c>
      <c r="F78" s="224"/>
      <c r="G78" s="197"/>
      <c r="H78" s="197"/>
    </row>
    <row r="79" spans="1:8" s="162" customFormat="1" ht="13.5" customHeight="1">
      <c r="A79" s="172"/>
      <c r="B79" s="164"/>
      <c r="C79" s="190">
        <v>5</v>
      </c>
      <c r="D79" s="221" t="s">
        <v>98</v>
      </c>
      <c r="E79" s="221"/>
      <c r="F79" s="222"/>
      <c r="G79" s="182"/>
      <c r="H79" s="167"/>
    </row>
    <row r="80" spans="1:8" s="162" customFormat="1" ht="24" customHeight="1">
      <c r="A80" s="172" t="s">
        <v>99</v>
      </c>
      <c r="B80" s="164"/>
      <c r="C80" s="190"/>
      <c r="D80" s="192">
        <v>1</v>
      </c>
      <c r="E80" s="223" t="s">
        <v>100</v>
      </c>
      <c r="F80" s="224"/>
      <c r="G80" s="197"/>
      <c r="H80" s="197"/>
    </row>
    <row r="81" spans="1:8" s="162" customFormat="1" ht="24" customHeight="1">
      <c r="A81" s="172" t="s">
        <v>101</v>
      </c>
      <c r="B81" s="164"/>
      <c r="C81" s="190"/>
      <c r="D81" s="192">
        <v>2</v>
      </c>
      <c r="E81" s="223" t="s">
        <v>102</v>
      </c>
      <c r="F81" s="224"/>
      <c r="G81" s="197"/>
      <c r="H81" s="197"/>
    </row>
    <row r="82" spans="1:8" s="162" customFormat="1" ht="13.5" customHeight="1">
      <c r="A82" s="172"/>
      <c r="B82" s="164"/>
      <c r="C82" s="190">
        <v>6</v>
      </c>
      <c r="D82" s="221" t="s">
        <v>103</v>
      </c>
      <c r="E82" s="221"/>
      <c r="F82" s="222"/>
      <c r="G82" s="182"/>
      <c r="H82" s="167"/>
    </row>
    <row r="83" spans="1:8" s="162" customFormat="1" ht="24" customHeight="1">
      <c r="A83" s="172" t="s">
        <v>104</v>
      </c>
      <c r="B83" s="164"/>
      <c r="C83" s="190"/>
      <c r="D83" s="192">
        <v>1</v>
      </c>
      <c r="E83" s="223" t="s">
        <v>26</v>
      </c>
      <c r="F83" s="224"/>
      <c r="G83" s="197"/>
      <c r="H83" s="197"/>
    </row>
    <row r="84" spans="1:8" s="162" customFormat="1" ht="24" customHeight="1">
      <c r="A84" s="172" t="s">
        <v>105</v>
      </c>
      <c r="B84" s="164"/>
      <c r="C84" s="190"/>
      <c r="D84" s="192">
        <v>2</v>
      </c>
      <c r="E84" s="223" t="s">
        <v>27</v>
      </c>
      <c r="F84" s="224"/>
      <c r="G84" s="197"/>
      <c r="H84" s="197"/>
    </row>
    <row r="85" spans="1:8" s="162" customFormat="1" ht="24" customHeight="1" thickBot="1">
      <c r="A85" s="186" t="s">
        <v>106</v>
      </c>
      <c r="B85" s="187"/>
      <c r="C85" s="193"/>
      <c r="D85" s="194">
        <v>3</v>
      </c>
      <c r="E85" s="225" t="s">
        <v>28</v>
      </c>
      <c r="F85" s="226"/>
      <c r="G85" s="199"/>
      <c r="H85" s="199"/>
    </row>
    <row r="86" ht="13.5" customHeight="1"/>
    <row r="89" spans="8:12" ht="14.25">
      <c r="H89" s="140" t="s">
        <v>107</v>
      </c>
      <c r="I89" s="140" t="s">
        <v>108</v>
      </c>
      <c r="J89" s="140" t="s">
        <v>109</v>
      </c>
      <c r="K89" s="140" t="s">
        <v>110</v>
      </c>
      <c r="L89" s="140"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E83:F83"/>
    <mergeCell ref="E84:F84"/>
    <mergeCell ref="E76:F76"/>
    <mergeCell ref="E77:F77"/>
    <mergeCell ref="E78:F78"/>
    <mergeCell ref="E85:F85"/>
    <mergeCell ref="D79:F79"/>
    <mergeCell ref="E80:F80"/>
    <mergeCell ref="E81:F81"/>
    <mergeCell ref="D82:F82"/>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3:H85 G22:H24 G27:H29 G32:H34 G36:H36 G39:H40 G42:H43 G46:H47 G50:H50 G52:H52 G54:H54 G56:H56 G58:H58 G61:H61 G63:H64 G66:H69 G71:H78 G80:H81 G13:H15 G18:G20 H18:H19">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6" customWidth="1"/>
    <col min="3" max="3" width="9.00390625" style="17" customWidth="1"/>
    <col min="4" max="4" width="9.00390625" style="18" customWidth="1"/>
    <col min="5" max="6" width="9.00390625" style="17" customWidth="1"/>
    <col min="7" max="16384" width="9.00390625" style="16" customWidth="1"/>
  </cols>
  <sheetData>
    <row r="1" ht="102.75" customHeight="1" thickBot="1"/>
    <row r="2" spans="3:16" ht="27" customHeight="1" thickBot="1">
      <c r="C2" s="16"/>
      <c r="D2" s="16"/>
      <c r="E2" s="16"/>
      <c r="F2" s="16"/>
      <c r="I2" s="227" t="s">
        <v>112</v>
      </c>
      <c r="J2" s="227"/>
      <c r="K2" s="228">
        <f>'評点入力シート'!F3</f>
        <v>0</v>
      </c>
      <c r="L2" s="229"/>
      <c r="M2" s="229"/>
      <c r="N2" s="229"/>
      <c r="O2" s="229"/>
      <c r="P2" s="230"/>
    </row>
    <row r="3" spans="3:16" ht="19.5" customHeight="1">
      <c r="C3" s="16"/>
      <c r="D3" s="16"/>
      <c r="E3" s="16"/>
      <c r="F3" s="16"/>
      <c r="I3" s="19"/>
      <c r="J3" s="19"/>
      <c r="K3" s="20"/>
      <c r="L3" s="20"/>
      <c r="M3" s="20"/>
      <c r="N3" s="20"/>
      <c r="O3" s="20"/>
      <c r="P3" s="20"/>
    </row>
    <row r="4" ht="19.5" customHeight="1">
      <c r="A4" s="21" t="str">
        <f>IF(AC88&lt;27,"評点が入力されていない項目があるため、正しいグラフが表示できません。",IF(Y120&lt;20,"評点が入力されていない項目があるため、正しいグラフが表示できません。",IF(AC141&lt;26,"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16" t="s">
        <v>184</v>
      </c>
    </row>
    <row r="84" spans="1:29" ht="13.5">
      <c r="A84" s="22" t="s">
        <v>182</v>
      </c>
      <c r="B84" s="92">
        <f>'比較表'!H6</f>
        <v>0</v>
      </c>
      <c r="C84" s="24">
        <f>'比較表'!H9</f>
        <v>0</v>
      </c>
      <c r="D84" s="27">
        <f>'比較表'!H12</f>
        <v>0</v>
      </c>
      <c r="E84" s="23">
        <f>'比較表'!H15</f>
        <v>0</v>
      </c>
      <c r="F84" s="24">
        <f>'比較表'!H18</f>
        <v>0</v>
      </c>
      <c r="G84" s="24">
        <f>'比較表'!H21</f>
        <v>0</v>
      </c>
      <c r="H84" s="24">
        <f>'比較表'!H24</f>
        <v>0</v>
      </c>
      <c r="I84" s="25">
        <f>'比較表'!H27</f>
        <v>0</v>
      </c>
      <c r="J84" s="25">
        <f>'比較表'!H30</f>
        <v>0</v>
      </c>
      <c r="K84" s="26">
        <f>'比較表'!H33</f>
        <v>0</v>
      </c>
      <c r="L84" s="24">
        <f>'比較表'!H36</f>
        <v>0</v>
      </c>
      <c r="M84" s="27">
        <f>'比較表'!H39</f>
        <v>0</v>
      </c>
      <c r="N84" s="23">
        <f>'比較表'!H42</f>
        <v>0</v>
      </c>
      <c r="O84" s="24">
        <f>'比較表'!H45</f>
        <v>0</v>
      </c>
      <c r="P84" s="24">
        <f>'比較表'!H48</f>
        <v>0</v>
      </c>
      <c r="Q84" s="25">
        <f>'比較表'!H51</f>
        <v>0</v>
      </c>
      <c r="R84" s="26">
        <f>'比較表'!H54</f>
        <v>0</v>
      </c>
      <c r="S84" s="24">
        <f>'比較表'!H57</f>
        <v>0</v>
      </c>
      <c r="T84" s="24">
        <f>'比較表'!H60</f>
        <v>0</v>
      </c>
      <c r="U84" s="27">
        <f>'比較表'!H63</f>
        <v>0</v>
      </c>
      <c r="V84" s="23">
        <f>'比較表'!H66</f>
        <v>0</v>
      </c>
      <c r="W84" s="25">
        <f>'比較表'!H69</f>
        <v>0</v>
      </c>
      <c r="X84" s="26">
        <f>'比較表'!H72</f>
        <v>0</v>
      </c>
      <c r="Y84" s="24">
        <f>'比較表'!H75</f>
        <v>0</v>
      </c>
      <c r="Z84" s="24">
        <f>'比較表'!H78</f>
        <v>0</v>
      </c>
      <c r="AA84" s="24">
        <f>'比較表'!H81</f>
        <v>0</v>
      </c>
      <c r="AB84" s="27">
        <f>'比較表'!H84</f>
        <v>0</v>
      </c>
      <c r="AC84" s="28"/>
    </row>
    <row r="85" spans="1:29" ht="13.5">
      <c r="A85" s="29" t="s">
        <v>177</v>
      </c>
      <c r="B85" s="93">
        <f>'比較表'!I6</f>
        <v>0</v>
      </c>
      <c r="C85" s="31">
        <f>'比較表'!I9</f>
        <v>0</v>
      </c>
      <c r="D85" s="34">
        <f>'比較表'!I12</f>
        <v>0</v>
      </c>
      <c r="E85" s="30">
        <f>'比較表'!I15</f>
        <v>0</v>
      </c>
      <c r="F85" s="31">
        <f>'比較表'!I18</f>
        <v>0</v>
      </c>
      <c r="G85" s="31">
        <f>'比較表'!I21</f>
        <v>0</v>
      </c>
      <c r="H85" s="31">
        <f>'比較表'!I24</f>
        <v>0</v>
      </c>
      <c r="I85" s="32">
        <f>'比較表'!I27</f>
        <v>0</v>
      </c>
      <c r="J85" s="32">
        <f>'比較表'!I30</f>
        <v>0</v>
      </c>
      <c r="K85" s="33">
        <f>'比較表'!I33</f>
        <v>0</v>
      </c>
      <c r="L85" s="31">
        <f>'比較表'!I36</f>
        <v>0</v>
      </c>
      <c r="M85" s="34">
        <f>'比較表'!I39</f>
        <v>0</v>
      </c>
      <c r="N85" s="30">
        <f>'比較表'!I42</f>
        <v>0</v>
      </c>
      <c r="O85" s="31">
        <f>'比較表'!I45</f>
        <v>0</v>
      </c>
      <c r="P85" s="31">
        <f>'比較表'!I48</f>
        <v>0</v>
      </c>
      <c r="Q85" s="32">
        <f>'比較表'!I51</f>
        <v>0</v>
      </c>
      <c r="R85" s="33">
        <f>'比較表'!I54</f>
        <v>0</v>
      </c>
      <c r="S85" s="31">
        <f>'比較表'!I57</f>
        <v>0</v>
      </c>
      <c r="T85" s="31">
        <f>'比較表'!I60</f>
        <v>0</v>
      </c>
      <c r="U85" s="34">
        <f>'比較表'!I63</f>
        <v>0</v>
      </c>
      <c r="V85" s="30">
        <f>'比較表'!I66</f>
        <v>0</v>
      </c>
      <c r="W85" s="32">
        <f>'比較表'!I69</f>
        <v>0</v>
      </c>
      <c r="X85" s="33">
        <f>'比較表'!I72</f>
        <v>0</v>
      </c>
      <c r="Y85" s="31">
        <f>'比較表'!I75</f>
        <v>0</v>
      </c>
      <c r="Z85" s="31">
        <f>'比較表'!I78</f>
        <v>0</v>
      </c>
      <c r="AA85" s="31">
        <f>'比較表'!I81</f>
        <v>0</v>
      </c>
      <c r="AB85" s="34">
        <f>'比較表'!I84</f>
        <v>0</v>
      </c>
      <c r="AC85" s="28"/>
    </row>
    <row r="86" spans="1:29" ht="13.5">
      <c r="A86" s="29" t="s">
        <v>178</v>
      </c>
      <c r="B86" s="93">
        <f>'比較表'!J6</f>
        <v>0</v>
      </c>
      <c r="C86" s="31">
        <f>'比較表'!J9</f>
        <v>0</v>
      </c>
      <c r="D86" s="34">
        <f>'比較表'!J12</f>
        <v>0</v>
      </c>
      <c r="E86" s="30">
        <f>'比較表'!J15</f>
        <v>0</v>
      </c>
      <c r="F86" s="31">
        <f>'比較表'!J18</f>
        <v>0</v>
      </c>
      <c r="G86" s="31">
        <f>'比較表'!J21</f>
        <v>0</v>
      </c>
      <c r="H86" s="31">
        <f>'比較表'!J24</f>
        <v>0</v>
      </c>
      <c r="I86" s="32">
        <f>'比較表'!J27</f>
        <v>0</v>
      </c>
      <c r="J86" s="32">
        <f>'比較表'!J30</f>
        <v>0</v>
      </c>
      <c r="K86" s="33">
        <f>'比較表'!J33</f>
        <v>0</v>
      </c>
      <c r="L86" s="31">
        <f>'比較表'!J36</f>
        <v>0</v>
      </c>
      <c r="M86" s="34">
        <f>'比較表'!J39</f>
        <v>0</v>
      </c>
      <c r="N86" s="30">
        <f>'比較表'!J42</f>
        <v>0</v>
      </c>
      <c r="O86" s="31">
        <f>'比較表'!J45</f>
        <v>0</v>
      </c>
      <c r="P86" s="31">
        <f>'比較表'!J48</f>
        <v>0</v>
      </c>
      <c r="Q86" s="32">
        <f>'比較表'!J51</f>
        <v>0</v>
      </c>
      <c r="R86" s="33">
        <f>'比較表'!J54</f>
        <v>0</v>
      </c>
      <c r="S86" s="31">
        <f>'比較表'!J57</f>
        <v>0</v>
      </c>
      <c r="T86" s="31">
        <f>'比較表'!J60</f>
        <v>0</v>
      </c>
      <c r="U86" s="34">
        <f>'比較表'!J63</f>
        <v>0</v>
      </c>
      <c r="V86" s="30">
        <f>'比較表'!J66</f>
        <v>0</v>
      </c>
      <c r="W86" s="32">
        <f>'比較表'!J69</f>
        <v>0</v>
      </c>
      <c r="X86" s="33">
        <f>'比較表'!J72</f>
        <v>0</v>
      </c>
      <c r="Y86" s="31">
        <f>'比較表'!J75</f>
        <v>0</v>
      </c>
      <c r="Z86" s="31">
        <f>'比較表'!J78</f>
        <v>0</v>
      </c>
      <c r="AA86" s="31">
        <f>'比較表'!J81</f>
        <v>0</v>
      </c>
      <c r="AB86" s="34">
        <f>'比較表'!J84</f>
        <v>0</v>
      </c>
      <c r="AC86" s="28"/>
    </row>
    <row r="87" spans="1:29" ht="14.25" thickBot="1">
      <c r="A87" s="35" t="s">
        <v>179</v>
      </c>
      <c r="B87" s="94">
        <f>'比較表'!K6</f>
        <v>0</v>
      </c>
      <c r="C87" s="37">
        <f>'比較表'!K9</f>
        <v>0</v>
      </c>
      <c r="D87" s="40">
        <f>'比較表'!K12</f>
        <v>0</v>
      </c>
      <c r="E87" s="36">
        <f>'比較表'!K15</f>
        <v>0</v>
      </c>
      <c r="F87" s="37">
        <f>'比較表'!K18</f>
        <v>0</v>
      </c>
      <c r="G87" s="37">
        <f>'比較表'!K21</f>
        <v>0</v>
      </c>
      <c r="H87" s="37">
        <f>'比較表'!K24</f>
        <v>0</v>
      </c>
      <c r="I87" s="38">
        <f>'比較表'!K27</f>
        <v>0</v>
      </c>
      <c r="J87" s="38">
        <f>'比較表'!K30</f>
        <v>0</v>
      </c>
      <c r="K87" s="39">
        <f>'比較表'!K33</f>
        <v>0</v>
      </c>
      <c r="L87" s="37">
        <f>'比較表'!K36</f>
        <v>0</v>
      </c>
      <c r="M87" s="40">
        <f>'比較表'!K39</f>
        <v>0</v>
      </c>
      <c r="N87" s="36">
        <f>'比較表'!K42</f>
        <v>0</v>
      </c>
      <c r="O87" s="37">
        <f>'比較表'!K45</f>
        <v>0</v>
      </c>
      <c r="P87" s="37">
        <f>'比較表'!K48</f>
        <v>0</v>
      </c>
      <c r="Q87" s="38">
        <f>'比較表'!K51</f>
        <v>0</v>
      </c>
      <c r="R87" s="39">
        <f>'比較表'!K54</f>
        <v>0</v>
      </c>
      <c r="S87" s="37">
        <f>'比較表'!K57</f>
        <v>0</v>
      </c>
      <c r="T87" s="37">
        <f>'比較表'!K60</f>
        <v>0</v>
      </c>
      <c r="U87" s="40">
        <f>'比較表'!K63</f>
        <v>0</v>
      </c>
      <c r="V87" s="36">
        <f>'比較表'!K66</f>
        <v>0</v>
      </c>
      <c r="W87" s="38">
        <f>'比較表'!K69</f>
        <v>0</v>
      </c>
      <c r="X87" s="39">
        <f>'比較表'!K72</f>
        <v>0</v>
      </c>
      <c r="Y87" s="37">
        <f>'比較表'!K75</f>
        <v>0</v>
      </c>
      <c r="Z87" s="37">
        <f>'比較表'!K78</f>
        <v>0</v>
      </c>
      <c r="AA87" s="37">
        <f>'比較表'!K81</f>
        <v>0</v>
      </c>
      <c r="AB87" s="40">
        <f>'比較表'!K84</f>
        <v>0</v>
      </c>
      <c r="AC87" s="28"/>
    </row>
    <row r="88" spans="1:29" ht="15" thickBot="1" thickTop="1">
      <c r="A88" s="41" t="s">
        <v>183</v>
      </c>
      <c r="B88" s="94">
        <f>'比較表'!L6</f>
        <v>0</v>
      </c>
      <c r="C88" s="37">
        <f>'比較表'!L9</f>
        <v>0</v>
      </c>
      <c r="D88" s="40">
        <f>'比較表'!L12</f>
        <v>0</v>
      </c>
      <c r="E88" s="36">
        <f>'比較表'!L15</f>
        <v>0</v>
      </c>
      <c r="F88" s="37">
        <f>'比較表'!L18</f>
        <v>0</v>
      </c>
      <c r="G88" s="37">
        <f>'比較表'!L21</f>
        <v>0</v>
      </c>
      <c r="H88" s="37">
        <f>'比較表'!L24</f>
        <v>0</v>
      </c>
      <c r="I88" s="38">
        <f>'比較表'!L27</f>
        <v>0</v>
      </c>
      <c r="J88" s="38">
        <f>'比較表'!L30</f>
        <v>0</v>
      </c>
      <c r="K88" s="39">
        <f>'比較表'!L33</f>
        <v>0</v>
      </c>
      <c r="L88" s="37">
        <f>'比較表'!L36</f>
        <v>0</v>
      </c>
      <c r="M88" s="40">
        <f>'比較表'!L39</f>
        <v>0</v>
      </c>
      <c r="N88" s="36">
        <f>'比較表'!L42</f>
        <v>0</v>
      </c>
      <c r="O88" s="37">
        <f>'比較表'!L45</f>
        <v>0</v>
      </c>
      <c r="P88" s="37">
        <f>'比較表'!L48</f>
        <v>0</v>
      </c>
      <c r="Q88" s="38">
        <f>'比較表'!L51</f>
        <v>0</v>
      </c>
      <c r="R88" s="39">
        <f>'比較表'!L54</f>
        <v>0</v>
      </c>
      <c r="S88" s="37">
        <f>'比較表'!L57</f>
        <v>0</v>
      </c>
      <c r="T88" s="37">
        <f>'比較表'!L60</f>
        <v>0</v>
      </c>
      <c r="U88" s="40">
        <f>'比較表'!L63</f>
        <v>0</v>
      </c>
      <c r="V88" s="36">
        <f>'比較表'!L66</f>
        <v>0</v>
      </c>
      <c r="W88" s="38">
        <f>'比較表'!L69</f>
        <v>0</v>
      </c>
      <c r="X88" s="39">
        <f>'比較表'!L72</f>
        <v>0</v>
      </c>
      <c r="Y88" s="37">
        <f>'比較表'!L75</f>
        <v>0</v>
      </c>
      <c r="Z88" s="37">
        <f>'比較表'!L78</f>
        <v>0</v>
      </c>
      <c r="AA88" s="37">
        <f>'比較表'!L81</f>
        <v>0</v>
      </c>
      <c r="AB88" s="40">
        <f>'比較表'!L84</f>
        <v>0</v>
      </c>
      <c r="AC88" s="28">
        <f>SUM(B84:AB88)</f>
        <v>0</v>
      </c>
    </row>
    <row r="89" spans="1:29" ht="15" thickBot="1" thickTop="1">
      <c r="A89" s="42" t="s">
        <v>180</v>
      </c>
      <c r="B89" s="95">
        <f>((B84*2)+(B85*2)+(B86))/2</f>
        <v>0</v>
      </c>
      <c r="C89" s="43">
        <f aca="true" t="shared" si="0" ref="C89:AB89">((C84*2)+(C85*2)+(C86))/2</f>
        <v>0</v>
      </c>
      <c r="D89" s="96">
        <f t="shared" si="0"/>
        <v>0</v>
      </c>
      <c r="E89" s="43">
        <f t="shared" si="0"/>
        <v>0</v>
      </c>
      <c r="F89" s="43">
        <f t="shared" si="0"/>
        <v>0</v>
      </c>
      <c r="G89" s="43">
        <f t="shared" si="0"/>
        <v>0</v>
      </c>
      <c r="H89" s="43">
        <f t="shared" si="0"/>
        <v>0</v>
      </c>
      <c r="I89" s="43">
        <f t="shared" si="0"/>
        <v>0</v>
      </c>
      <c r="J89" s="44">
        <f t="shared" si="0"/>
        <v>0</v>
      </c>
      <c r="K89" s="97">
        <f t="shared" si="0"/>
        <v>0</v>
      </c>
      <c r="L89" s="43">
        <f t="shared" si="0"/>
        <v>0</v>
      </c>
      <c r="M89" s="96">
        <f t="shared" si="0"/>
        <v>0</v>
      </c>
      <c r="N89" s="43">
        <f t="shared" si="0"/>
        <v>0</v>
      </c>
      <c r="O89" s="43">
        <f t="shared" si="0"/>
        <v>0</v>
      </c>
      <c r="P89" s="43">
        <f t="shared" si="0"/>
        <v>0</v>
      </c>
      <c r="Q89" s="44">
        <f t="shared" si="0"/>
        <v>0</v>
      </c>
      <c r="R89" s="97">
        <f t="shared" si="0"/>
        <v>0</v>
      </c>
      <c r="S89" s="43">
        <f t="shared" si="0"/>
        <v>0</v>
      </c>
      <c r="T89" s="43">
        <f t="shared" si="0"/>
        <v>0</v>
      </c>
      <c r="U89" s="96">
        <f t="shared" si="0"/>
        <v>0</v>
      </c>
      <c r="V89" s="43">
        <f t="shared" si="0"/>
        <v>0</v>
      </c>
      <c r="W89" s="44">
        <f t="shared" si="0"/>
        <v>0</v>
      </c>
      <c r="X89" s="97">
        <f t="shared" si="0"/>
        <v>0</v>
      </c>
      <c r="Y89" s="43">
        <f t="shared" si="0"/>
        <v>0</v>
      </c>
      <c r="Z89" s="43">
        <f t="shared" si="0"/>
        <v>0</v>
      </c>
      <c r="AA89" s="43">
        <f t="shared" si="0"/>
        <v>0</v>
      </c>
      <c r="AB89" s="96">
        <f t="shared" si="0"/>
        <v>0</v>
      </c>
      <c r="AC89" s="45"/>
    </row>
    <row r="90" spans="1:13" ht="15" thickBot="1" thickTop="1">
      <c r="A90" s="46" t="s">
        <v>181</v>
      </c>
      <c r="B90" s="47">
        <f>AVERAGE(B89:D89)</f>
        <v>0</v>
      </c>
      <c r="C90" s="48">
        <f>AVERAGE(E89:J89)</f>
        <v>0</v>
      </c>
      <c r="D90" s="48">
        <f>AVERAGE(K89:M89)</f>
        <v>0</v>
      </c>
      <c r="E90" s="48">
        <f>AVERAGE(N89:Q89)</f>
        <v>0</v>
      </c>
      <c r="F90" s="48">
        <f>AVERAGE(R89:U89)</f>
        <v>0</v>
      </c>
      <c r="G90" s="48">
        <f>AVERAGE(V89:W89)</f>
        <v>0</v>
      </c>
      <c r="H90" s="48">
        <f>AVERAGE(X89:AB89)</f>
        <v>0</v>
      </c>
      <c r="I90" s="49"/>
      <c r="J90" s="50"/>
      <c r="K90" s="50"/>
      <c r="L90" s="50"/>
      <c r="M90" s="51"/>
    </row>
    <row r="91" spans="2:12" ht="15" thickBot="1" thickTop="1">
      <c r="B91" s="52" t="s">
        <v>116</v>
      </c>
      <c r="C91" s="53" t="s">
        <v>120</v>
      </c>
      <c r="D91" s="53" t="s">
        <v>126</v>
      </c>
      <c r="E91" s="53" t="s">
        <v>130</v>
      </c>
      <c r="F91" s="53" t="s">
        <v>135</v>
      </c>
      <c r="G91" s="53" t="s">
        <v>140</v>
      </c>
      <c r="H91" s="53" t="s">
        <v>162</v>
      </c>
      <c r="I91" s="54"/>
      <c r="J91" s="55"/>
      <c r="K91" s="55"/>
      <c r="L91" s="55"/>
    </row>
    <row r="93" ht="14.25" thickBot="1">
      <c r="A93" s="16" t="s">
        <v>198</v>
      </c>
    </row>
    <row r="94" spans="1:29" ht="13.5">
      <c r="A94" s="22" t="s">
        <v>182</v>
      </c>
      <c r="B94" s="23">
        <f>'比較表'!H7</f>
        <v>0</v>
      </c>
      <c r="C94" s="24">
        <f>'比較表'!H10</f>
        <v>1</v>
      </c>
      <c r="D94" s="25">
        <f>'比較表'!H13</f>
        <v>0</v>
      </c>
      <c r="E94" s="26">
        <f>'比較表'!H16</f>
        <v>0</v>
      </c>
      <c r="F94" s="24">
        <f>'比較表'!H19</f>
        <v>0</v>
      </c>
      <c r="G94" s="24">
        <f>'比較表'!H22</f>
        <v>0</v>
      </c>
      <c r="H94" s="24">
        <f>'比較表'!H25</f>
        <v>1</v>
      </c>
      <c r="I94" s="25">
        <f>'比較表'!H28</f>
        <v>0</v>
      </c>
      <c r="J94" s="27">
        <f>'比較表'!H31</f>
        <v>0</v>
      </c>
      <c r="K94" s="23">
        <f>'比較表'!H34</f>
        <v>0</v>
      </c>
      <c r="L94" s="24">
        <f>'比較表'!H37</f>
        <v>1</v>
      </c>
      <c r="M94" s="25">
        <f>'比較表'!H40</f>
        <v>0</v>
      </c>
      <c r="N94" s="26">
        <f>'比較表'!H43</f>
        <v>0</v>
      </c>
      <c r="O94" s="24">
        <f>'比較表'!H46</f>
        <v>0</v>
      </c>
      <c r="P94" s="24">
        <f>'比較表'!H49</f>
        <v>1</v>
      </c>
      <c r="Q94" s="27">
        <f>'比較表'!H52</f>
        <v>0</v>
      </c>
      <c r="R94" s="23">
        <f>'比較表'!H55</f>
        <v>0</v>
      </c>
      <c r="S94" s="24">
        <f>'比較表'!H58</f>
        <v>1</v>
      </c>
      <c r="T94" s="24">
        <f>'比較表'!H61</f>
        <v>0</v>
      </c>
      <c r="U94" s="25">
        <f>'比較表'!H64</f>
        <v>0</v>
      </c>
      <c r="V94" s="26">
        <f>'比較表'!H67</f>
        <v>1</v>
      </c>
      <c r="W94" s="27">
        <f>'比較表'!H70</f>
        <v>1</v>
      </c>
      <c r="X94" s="23">
        <f>'比較表'!H73</f>
        <v>1</v>
      </c>
      <c r="Y94" s="24">
        <f>'比較表'!H76</f>
        <v>0</v>
      </c>
      <c r="Z94" s="24">
        <f>'比較表'!H79</f>
        <v>0</v>
      </c>
      <c r="AA94" s="24">
        <f>'比較表'!H82</f>
        <v>0</v>
      </c>
      <c r="AB94" s="27">
        <f>'比較表'!H85</f>
        <v>1</v>
      </c>
      <c r="AC94" s="28"/>
    </row>
    <row r="95" spans="1:29" ht="13.5">
      <c r="A95" s="29" t="s">
        <v>177</v>
      </c>
      <c r="B95" s="30">
        <f>'比較表'!I7</f>
        <v>1</v>
      </c>
      <c r="C95" s="31">
        <f>'比較表'!I10</f>
        <v>0</v>
      </c>
      <c r="D95" s="32">
        <f>'比較表'!I13</f>
        <v>1</v>
      </c>
      <c r="E95" s="33">
        <f>'比較表'!I16</f>
        <v>1</v>
      </c>
      <c r="F95" s="31">
        <f>'比較表'!I19</f>
        <v>1</v>
      </c>
      <c r="G95" s="31">
        <f>'比較表'!I22</f>
        <v>1</v>
      </c>
      <c r="H95" s="31">
        <f>'比較表'!I25</f>
        <v>0</v>
      </c>
      <c r="I95" s="32">
        <f>'比較表'!I28</f>
        <v>1</v>
      </c>
      <c r="J95" s="34">
        <f>'比較表'!I31</f>
        <v>1</v>
      </c>
      <c r="K95" s="30">
        <f>'比較表'!I34</f>
        <v>1</v>
      </c>
      <c r="L95" s="31">
        <f>'比較表'!I37</f>
        <v>0</v>
      </c>
      <c r="M95" s="32">
        <f>'比較表'!I40</f>
        <v>1</v>
      </c>
      <c r="N95" s="33">
        <f>'比較表'!I43</f>
        <v>1</v>
      </c>
      <c r="O95" s="31">
        <f>'比較表'!I46</f>
        <v>1</v>
      </c>
      <c r="P95" s="31">
        <f>'比較表'!I49</f>
        <v>0</v>
      </c>
      <c r="Q95" s="34">
        <f>'比較表'!I52</f>
        <v>1</v>
      </c>
      <c r="R95" s="30">
        <f>'比較表'!I55</f>
        <v>1</v>
      </c>
      <c r="S95" s="31">
        <f>'比較表'!I58</f>
        <v>0</v>
      </c>
      <c r="T95" s="31">
        <f>'比較表'!I61</f>
        <v>1</v>
      </c>
      <c r="U95" s="32">
        <f>'比較表'!I64</f>
        <v>1</v>
      </c>
      <c r="V95" s="33">
        <f>'比較表'!I67</f>
        <v>0</v>
      </c>
      <c r="W95" s="34">
        <f>'比較表'!I70</f>
        <v>0</v>
      </c>
      <c r="X95" s="30">
        <f>'比較表'!I73</f>
        <v>0</v>
      </c>
      <c r="Y95" s="31">
        <f>'比較表'!I76</f>
        <v>1</v>
      </c>
      <c r="Z95" s="31">
        <f>'比較表'!I79</f>
        <v>1</v>
      </c>
      <c r="AA95" s="31">
        <f>'比較表'!I82</f>
        <v>1</v>
      </c>
      <c r="AB95" s="34">
        <f>'比較表'!I85</f>
        <v>0</v>
      </c>
      <c r="AC95" s="28"/>
    </row>
    <row r="96" spans="1:29" ht="13.5">
      <c r="A96" s="29" t="s">
        <v>178</v>
      </c>
      <c r="B96" s="30">
        <f>'比較表'!J7</f>
        <v>0</v>
      </c>
      <c r="C96" s="31">
        <f>'比較表'!J10</f>
        <v>0</v>
      </c>
      <c r="D96" s="32">
        <f>'比較表'!J13</f>
        <v>0</v>
      </c>
      <c r="E96" s="33">
        <f>'比較表'!J16</f>
        <v>0</v>
      </c>
      <c r="F96" s="31">
        <f>'比較表'!J19</f>
        <v>0</v>
      </c>
      <c r="G96" s="31">
        <f>'比較表'!J22</f>
        <v>0</v>
      </c>
      <c r="H96" s="31">
        <f>'比較表'!J25</f>
        <v>0</v>
      </c>
      <c r="I96" s="32">
        <f>'比較表'!J28</f>
        <v>0</v>
      </c>
      <c r="J96" s="34">
        <f>'比較表'!J31</f>
        <v>0</v>
      </c>
      <c r="K96" s="30">
        <f>'比較表'!J34</f>
        <v>0</v>
      </c>
      <c r="L96" s="31">
        <f>'比較表'!J37</f>
        <v>0</v>
      </c>
      <c r="M96" s="32">
        <f>'比較表'!J40</f>
        <v>0</v>
      </c>
      <c r="N96" s="33">
        <f>'比較表'!J43</f>
        <v>0</v>
      </c>
      <c r="O96" s="31">
        <f>'比較表'!J46</f>
        <v>0</v>
      </c>
      <c r="P96" s="31">
        <f>'比較表'!J49</f>
        <v>0</v>
      </c>
      <c r="Q96" s="34">
        <f>'比較表'!J52</f>
        <v>0</v>
      </c>
      <c r="R96" s="30">
        <f>'比較表'!J55</f>
        <v>0</v>
      </c>
      <c r="S96" s="31">
        <f>'比較表'!J58</f>
        <v>0</v>
      </c>
      <c r="T96" s="31">
        <f>'比較表'!J61</f>
        <v>0</v>
      </c>
      <c r="U96" s="32">
        <f>'比較表'!J64</f>
        <v>0</v>
      </c>
      <c r="V96" s="33">
        <f>'比較表'!J67</f>
        <v>0</v>
      </c>
      <c r="W96" s="34">
        <f>'比較表'!J70</f>
        <v>0</v>
      </c>
      <c r="X96" s="30">
        <f>'比較表'!J73</f>
        <v>0</v>
      </c>
      <c r="Y96" s="31">
        <f>'比較表'!J76</f>
        <v>0</v>
      </c>
      <c r="Z96" s="31">
        <f>'比較表'!J79</f>
        <v>0</v>
      </c>
      <c r="AA96" s="31">
        <f>'比較表'!J82</f>
        <v>0</v>
      </c>
      <c r="AB96" s="34">
        <f>'比較表'!J85</f>
        <v>0</v>
      </c>
      <c r="AC96" s="28"/>
    </row>
    <row r="97" spans="1:29" ht="14.25" thickBot="1">
      <c r="A97" s="35" t="s">
        <v>179</v>
      </c>
      <c r="B97" s="36">
        <f>'比較表'!K7</f>
        <v>0</v>
      </c>
      <c r="C97" s="37">
        <f>'比較表'!K10</f>
        <v>0</v>
      </c>
      <c r="D97" s="38">
        <f>'比較表'!K13</f>
        <v>0</v>
      </c>
      <c r="E97" s="39">
        <f>'比較表'!K16</f>
        <v>0</v>
      </c>
      <c r="F97" s="37">
        <f>'比較表'!K19</f>
        <v>0</v>
      </c>
      <c r="G97" s="37">
        <f>'比較表'!K22</f>
        <v>0</v>
      </c>
      <c r="H97" s="37">
        <f>'比較表'!K25</f>
        <v>0</v>
      </c>
      <c r="I97" s="38">
        <f>'比較表'!K28</f>
        <v>0</v>
      </c>
      <c r="J97" s="40">
        <f>'比較表'!K31</f>
        <v>0</v>
      </c>
      <c r="K97" s="36">
        <f>'比較表'!K34</f>
        <v>0</v>
      </c>
      <c r="L97" s="37">
        <f>'比較表'!K37</f>
        <v>0</v>
      </c>
      <c r="M97" s="38">
        <f>'比較表'!K40</f>
        <v>0</v>
      </c>
      <c r="N97" s="39">
        <f>'比較表'!K43</f>
        <v>0</v>
      </c>
      <c r="O97" s="37">
        <f>'比較表'!K46</f>
        <v>0</v>
      </c>
      <c r="P97" s="37">
        <f>'比較表'!K49</f>
        <v>0</v>
      </c>
      <c r="Q97" s="40">
        <f>'比較表'!K52</f>
        <v>0</v>
      </c>
      <c r="R97" s="36">
        <f>'比較表'!K55</f>
        <v>0</v>
      </c>
      <c r="S97" s="37">
        <f>'比較表'!K58</f>
        <v>0</v>
      </c>
      <c r="T97" s="37">
        <f>'比較表'!K61</f>
        <v>0</v>
      </c>
      <c r="U97" s="38">
        <f>'比較表'!K64</f>
        <v>0</v>
      </c>
      <c r="V97" s="39">
        <f>'比較表'!K67</f>
        <v>0</v>
      </c>
      <c r="W97" s="40">
        <f>'比較表'!K70</f>
        <v>0</v>
      </c>
      <c r="X97" s="36">
        <f>'比較表'!K73</f>
        <v>0</v>
      </c>
      <c r="Y97" s="37">
        <f>'比較表'!K76</f>
        <v>0</v>
      </c>
      <c r="Z97" s="37">
        <f>'比較表'!K79</f>
        <v>0</v>
      </c>
      <c r="AA97" s="37">
        <f>'比較表'!K82</f>
        <v>0</v>
      </c>
      <c r="AB97" s="40">
        <f>'比較表'!K85</f>
        <v>0</v>
      </c>
      <c r="AC97" s="28"/>
    </row>
    <row r="98" spans="1:29" ht="15" thickBot="1" thickTop="1">
      <c r="A98" s="41" t="s">
        <v>183</v>
      </c>
      <c r="B98" s="36">
        <f>'比較表'!L7</f>
        <v>0</v>
      </c>
      <c r="C98" s="37">
        <f>'比較表'!L10</f>
        <v>0</v>
      </c>
      <c r="D98" s="38">
        <f>'比較表'!L13</f>
        <v>0</v>
      </c>
      <c r="E98" s="39">
        <f>'比較表'!L16</f>
        <v>0</v>
      </c>
      <c r="F98" s="37">
        <f>'比較表'!L19</f>
        <v>0</v>
      </c>
      <c r="G98" s="37">
        <f>'比較表'!L22</f>
        <v>0</v>
      </c>
      <c r="H98" s="37">
        <f>'比較表'!L25</f>
        <v>0</v>
      </c>
      <c r="I98" s="38">
        <f>'比較表'!L28</f>
        <v>0</v>
      </c>
      <c r="J98" s="40">
        <f>'比較表'!L31</f>
        <v>0</v>
      </c>
      <c r="K98" s="36">
        <f>'比較表'!L34</f>
        <v>0</v>
      </c>
      <c r="L98" s="37">
        <f>'比較表'!L37</f>
        <v>0</v>
      </c>
      <c r="M98" s="38">
        <f>'比較表'!L40</f>
        <v>0</v>
      </c>
      <c r="N98" s="39">
        <f>'比較表'!L43</f>
        <v>0</v>
      </c>
      <c r="O98" s="37">
        <f>'比較表'!L46</f>
        <v>0</v>
      </c>
      <c r="P98" s="37">
        <f>'比較表'!L49</f>
        <v>0</v>
      </c>
      <c r="Q98" s="40">
        <f>'比較表'!L52</f>
        <v>0</v>
      </c>
      <c r="R98" s="36">
        <f>'比較表'!L55</f>
        <v>0</v>
      </c>
      <c r="S98" s="37">
        <f>'比較表'!L58</f>
        <v>0</v>
      </c>
      <c r="T98" s="37">
        <f>'比較表'!L61</f>
        <v>0</v>
      </c>
      <c r="U98" s="38">
        <f>'比較表'!L64</f>
        <v>0</v>
      </c>
      <c r="V98" s="39">
        <f>'比較表'!L67</f>
        <v>0</v>
      </c>
      <c r="W98" s="40">
        <f>'比較表'!L70</f>
        <v>0</v>
      </c>
      <c r="X98" s="36">
        <f>'比較表'!L73</f>
        <v>0</v>
      </c>
      <c r="Y98" s="37">
        <f>'比較表'!L76</f>
        <v>0</v>
      </c>
      <c r="Z98" s="37">
        <f>'比較表'!L79</f>
        <v>0</v>
      </c>
      <c r="AA98" s="37">
        <f>'比較表'!L82</f>
        <v>0</v>
      </c>
      <c r="AB98" s="40">
        <f>'比較表'!L85</f>
        <v>0</v>
      </c>
      <c r="AC98" s="28"/>
    </row>
    <row r="99" spans="1:29" ht="15" thickBot="1" thickTop="1">
      <c r="A99" s="41" t="s">
        <v>185</v>
      </c>
      <c r="B99" s="56">
        <f>SUM(B94:B98)</f>
        <v>1</v>
      </c>
      <c r="C99" s="56">
        <f aca="true" t="shared" si="1" ref="C99:AB99">SUM(C94:C98)</f>
        <v>1</v>
      </c>
      <c r="D99" s="57">
        <f t="shared" si="1"/>
        <v>1</v>
      </c>
      <c r="E99" s="58">
        <f t="shared" si="1"/>
        <v>1</v>
      </c>
      <c r="F99" s="56">
        <f t="shared" si="1"/>
        <v>1</v>
      </c>
      <c r="G99" s="56">
        <f t="shared" si="1"/>
        <v>1</v>
      </c>
      <c r="H99" s="56">
        <f t="shared" si="1"/>
        <v>1</v>
      </c>
      <c r="I99" s="56">
        <f t="shared" si="1"/>
        <v>1</v>
      </c>
      <c r="J99" s="59">
        <f t="shared" si="1"/>
        <v>1</v>
      </c>
      <c r="K99" s="56">
        <f t="shared" si="1"/>
        <v>1</v>
      </c>
      <c r="L99" s="56">
        <f t="shared" si="1"/>
        <v>1</v>
      </c>
      <c r="M99" s="57">
        <f t="shared" si="1"/>
        <v>1</v>
      </c>
      <c r="N99" s="58">
        <f t="shared" si="1"/>
        <v>1</v>
      </c>
      <c r="O99" s="56">
        <f t="shared" si="1"/>
        <v>1</v>
      </c>
      <c r="P99" s="56">
        <f t="shared" si="1"/>
        <v>1</v>
      </c>
      <c r="Q99" s="59">
        <f t="shared" si="1"/>
        <v>1</v>
      </c>
      <c r="R99" s="56">
        <f t="shared" si="1"/>
        <v>1</v>
      </c>
      <c r="S99" s="56">
        <f t="shared" si="1"/>
        <v>1</v>
      </c>
      <c r="T99" s="56">
        <f t="shared" si="1"/>
        <v>1</v>
      </c>
      <c r="U99" s="57">
        <f t="shared" si="1"/>
        <v>1</v>
      </c>
      <c r="V99" s="58">
        <f t="shared" si="1"/>
        <v>1</v>
      </c>
      <c r="W99" s="59">
        <f t="shared" si="1"/>
        <v>1</v>
      </c>
      <c r="X99" s="56">
        <f t="shared" si="1"/>
        <v>1</v>
      </c>
      <c r="Y99" s="56">
        <f t="shared" si="1"/>
        <v>1</v>
      </c>
      <c r="Z99" s="56">
        <f t="shared" si="1"/>
        <v>1</v>
      </c>
      <c r="AA99" s="56">
        <f t="shared" si="1"/>
        <v>1</v>
      </c>
      <c r="AB99" s="59">
        <f t="shared" si="1"/>
        <v>1</v>
      </c>
      <c r="AC99" s="28"/>
    </row>
    <row r="100" spans="1:29" ht="15" thickBot="1" thickTop="1">
      <c r="A100" s="42" t="s">
        <v>180</v>
      </c>
      <c r="B100" s="43">
        <f>((B94*2)+(B95*2)+(B96))/(B99*2)</f>
        <v>1</v>
      </c>
      <c r="C100" s="43">
        <f aca="true" t="shared" si="2" ref="C100:AB100">((C94*2)+(C95*2)+(C96))/(C99*2)</f>
        <v>1</v>
      </c>
      <c r="D100" s="44">
        <f t="shared" si="2"/>
        <v>1</v>
      </c>
      <c r="E100" s="97">
        <f t="shared" si="2"/>
        <v>1</v>
      </c>
      <c r="F100" s="43">
        <f t="shared" si="2"/>
        <v>1</v>
      </c>
      <c r="G100" s="43">
        <f t="shared" si="2"/>
        <v>1</v>
      </c>
      <c r="H100" s="43">
        <f t="shared" si="2"/>
        <v>1</v>
      </c>
      <c r="I100" s="43">
        <f t="shared" si="2"/>
        <v>1</v>
      </c>
      <c r="J100" s="96">
        <f t="shared" si="2"/>
        <v>1</v>
      </c>
      <c r="K100" s="43">
        <f t="shared" si="2"/>
        <v>1</v>
      </c>
      <c r="L100" s="43">
        <f t="shared" si="2"/>
        <v>1</v>
      </c>
      <c r="M100" s="44">
        <f t="shared" si="2"/>
        <v>1</v>
      </c>
      <c r="N100" s="97">
        <f t="shared" si="2"/>
        <v>1</v>
      </c>
      <c r="O100" s="43">
        <f t="shared" si="2"/>
        <v>1</v>
      </c>
      <c r="P100" s="43">
        <f t="shared" si="2"/>
        <v>1</v>
      </c>
      <c r="Q100" s="96">
        <f t="shared" si="2"/>
        <v>1</v>
      </c>
      <c r="R100" s="43">
        <f t="shared" si="2"/>
        <v>1</v>
      </c>
      <c r="S100" s="43">
        <f t="shared" si="2"/>
        <v>1</v>
      </c>
      <c r="T100" s="43">
        <f t="shared" si="2"/>
        <v>1</v>
      </c>
      <c r="U100" s="44">
        <f t="shared" si="2"/>
        <v>1</v>
      </c>
      <c r="V100" s="97">
        <f t="shared" si="2"/>
        <v>1</v>
      </c>
      <c r="W100" s="96">
        <f t="shared" si="2"/>
        <v>1</v>
      </c>
      <c r="X100" s="43">
        <f t="shared" si="2"/>
        <v>1</v>
      </c>
      <c r="Y100" s="43">
        <f t="shared" si="2"/>
        <v>1</v>
      </c>
      <c r="Z100" s="43">
        <f t="shared" si="2"/>
        <v>1</v>
      </c>
      <c r="AA100" s="43">
        <f t="shared" si="2"/>
        <v>1</v>
      </c>
      <c r="AB100" s="98">
        <f t="shared" si="2"/>
        <v>1</v>
      </c>
      <c r="AC100" s="45"/>
    </row>
    <row r="101" spans="1:13" ht="15" thickBot="1" thickTop="1">
      <c r="A101" s="46" t="s">
        <v>181</v>
      </c>
      <c r="B101" s="47">
        <f>AVERAGE(B100:D100)</f>
        <v>1</v>
      </c>
      <c r="C101" s="48">
        <f>AVERAGE(E100:J100)</f>
        <v>1</v>
      </c>
      <c r="D101" s="48">
        <f>AVERAGE(K100:M100)</f>
        <v>1</v>
      </c>
      <c r="E101" s="48">
        <f>AVERAGE(N100:Q100)</f>
        <v>1</v>
      </c>
      <c r="F101" s="48">
        <f>AVERAGE(R100:U100)</f>
        <v>1</v>
      </c>
      <c r="G101" s="48">
        <f>AVERAGE(V100:W100)</f>
        <v>1</v>
      </c>
      <c r="H101" s="48">
        <f>AVERAGE(X100:AB100)</f>
        <v>1</v>
      </c>
      <c r="I101" s="49"/>
      <c r="J101" s="50"/>
      <c r="K101" s="50"/>
      <c r="L101" s="50"/>
      <c r="M101" s="51"/>
    </row>
    <row r="102" spans="2:12" ht="15" thickBot="1" thickTop="1">
      <c r="B102" s="52" t="s">
        <v>116</v>
      </c>
      <c r="C102" s="53" t="s">
        <v>120</v>
      </c>
      <c r="D102" s="53" t="s">
        <v>126</v>
      </c>
      <c r="E102" s="53" t="s">
        <v>130</v>
      </c>
      <c r="F102" s="53" t="s">
        <v>135</v>
      </c>
      <c r="G102" s="53" t="s">
        <v>140</v>
      </c>
      <c r="H102" s="53" t="s">
        <v>162</v>
      </c>
      <c r="I102" s="54"/>
      <c r="J102" s="55"/>
      <c r="K102" s="55"/>
      <c r="L102" s="55"/>
    </row>
    <row r="103" spans="2:12" ht="13.5">
      <c r="B103" s="60"/>
      <c r="C103" s="61"/>
      <c r="D103" s="61"/>
      <c r="E103" s="61"/>
      <c r="F103" s="61"/>
      <c r="G103" s="61"/>
      <c r="H103" s="61"/>
      <c r="I103" s="55"/>
      <c r="J103" s="55"/>
      <c r="K103" s="55"/>
      <c r="L103" s="55"/>
    </row>
    <row r="104" spans="1:12" ht="14.25" thickBot="1">
      <c r="A104" s="16" t="s">
        <v>199</v>
      </c>
      <c r="B104" s="60"/>
      <c r="C104" s="61"/>
      <c r="D104" s="61"/>
      <c r="E104" s="61"/>
      <c r="F104" s="61"/>
      <c r="G104" s="61"/>
      <c r="H104" s="61"/>
      <c r="I104" s="55"/>
      <c r="J104" s="55"/>
      <c r="K104" s="55"/>
      <c r="L104" s="55"/>
    </row>
    <row r="105" spans="1:29" ht="13.5">
      <c r="A105" s="22" t="s">
        <v>182</v>
      </c>
      <c r="B105" s="23">
        <f>'比較表'!H8</f>
        <v>157</v>
      </c>
      <c r="C105" s="24">
        <f>'比較表'!H11</f>
        <v>112</v>
      </c>
      <c r="D105" s="25">
        <f>'比較表'!H14</f>
        <v>73</v>
      </c>
      <c r="E105" s="26">
        <f>'比較表'!H17</f>
        <v>100</v>
      </c>
      <c r="F105" s="24">
        <f>'比較表'!H20</f>
        <v>144</v>
      </c>
      <c r="G105" s="24">
        <f>'比較表'!H23</f>
        <v>129</v>
      </c>
      <c r="H105" s="24">
        <f>'比較表'!H26</f>
        <v>206</v>
      </c>
      <c r="I105" s="25">
        <f>'比較表'!H29</f>
        <v>132</v>
      </c>
      <c r="J105" s="27">
        <f>'比較表'!H32</f>
        <v>167</v>
      </c>
      <c r="K105" s="23">
        <f>'比較表'!H35</f>
        <v>125</v>
      </c>
      <c r="L105" s="24">
        <f>'比較表'!H38</f>
        <v>168</v>
      </c>
      <c r="M105" s="25">
        <f>'比較表'!H41</f>
        <v>89</v>
      </c>
      <c r="N105" s="26">
        <f>'比較表'!H44</f>
        <v>59</v>
      </c>
      <c r="O105" s="24">
        <f>'比較表'!H47</f>
        <v>56</v>
      </c>
      <c r="P105" s="24">
        <f>'比較表'!H50</f>
        <v>68</v>
      </c>
      <c r="Q105" s="27">
        <f>'比較表'!H53</f>
        <v>200</v>
      </c>
      <c r="R105" s="23">
        <f>'比較表'!H56</f>
        <v>52</v>
      </c>
      <c r="S105" s="24">
        <f>'比較表'!H59</f>
        <v>113</v>
      </c>
      <c r="T105" s="24">
        <f>'比較表'!H62</f>
        <v>75</v>
      </c>
      <c r="U105" s="25">
        <f>'比較表'!H65</f>
        <v>65</v>
      </c>
      <c r="V105" s="26">
        <f>'比較表'!H68</f>
        <v>51</v>
      </c>
      <c r="W105" s="27">
        <f>'比較表'!H71</f>
        <v>49</v>
      </c>
      <c r="X105" s="23">
        <f>'比較表'!H74</f>
        <v>343</v>
      </c>
      <c r="Y105" s="24">
        <f>'比較表'!H77</f>
        <v>209</v>
      </c>
      <c r="Z105" s="24">
        <f>'比較表'!H80</f>
        <v>291</v>
      </c>
      <c r="AA105" s="24">
        <f>'比較表'!H83</f>
        <v>141</v>
      </c>
      <c r="AB105" s="27">
        <f>'比較表'!H86</f>
        <v>204</v>
      </c>
      <c r="AC105" s="28"/>
    </row>
    <row r="106" spans="1:29" ht="13.5">
      <c r="A106" s="29" t="s">
        <v>177</v>
      </c>
      <c r="B106" s="30">
        <f>'比較表'!I8</f>
        <v>1003</v>
      </c>
      <c r="C106" s="31">
        <f>'比較表'!I11</f>
        <v>1156</v>
      </c>
      <c r="D106" s="32">
        <f>'比較表'!I14</f>
        <v>1146</v>
      </c>
      <c r="E106" s="33">
        <f>'比較表'!I17</f>
        <v>1176</v>
      </c>
      <c r="F106" s="31">
        <f>'比較表'!I20</f>
        <v>1061</v>
      </c>
      <c r="G106" s="31">
        <f>'比較表'!I23</f>
        <v>896</v>
      </c>
      <c r="H106" s="31">
        <f>'比較表'!I26</f>
        <v>823</v>
      </c>
      <c r="I106" s="32">
        <f>'比較表'!I29</f>
        <v>845</v>
      </c>
      <c r="J106" s="34">
        <f>'比較表'!I32</f>
        <v>1017</v>
      </c>
      <c r="K106" s="30">
        <f>'比較表'!I35</f>
        <v>1166</v>
      </c>
      <c r="L106" s="31">
        <f>'比較表'!I38</f>
        <v>1032</v>
      </c>
      <c r="M106" s="32">
        <f>'比較表'!I41</f>
        <v>926</v>
      </c>
      <c r="N106" s="33">
        <f>'比較表'!I44</f>
        <v>732</v>
      </c>
      <c r="O106" s="31">
        <f>'比較表'!I47</f>
        <v>1026</v>
      </c>
      <c r="P106" s="31">
        <f>'比較表'!I50</f>
        <v>783</v>
      </c>
      <c r="Q106" s="34">
        <f>'比較表'!I53</f>
        <v>1022</v>
      </c>
      <c r="R106" s="30">
        <f>'比較表'!I56</f>
        <v>987</v>
      </c>
      <c r="S106" s="31">
        <f>'比較表'!I59</f>
        <v>556</v>
      </c>
      <c r="T106" s="31">
        <f>'比較表'!I62</f>
        <v>957</v>
      </c>
      <c r="U106" s="32">
        <f>'比較表'!I65</f>
        <v>753</v>
      </c>
      <c r="V106" s="33">
        <f>'比較表'!I68</f>
        <v>1024</v>
      </c>
      <c r="W106" s="34">
        <f>'比較表'!I71</f>
        <v>878</v>
      </c>
      <c r="X106" s="30">
        <f>'比較表'!I74</f>
        <v>859</v>
      </c>
      <c r="Y106" s="31">
        <f>'比較表'!I77</f>
        <v>925</v>
      </c>
      <c r="Z106" s="31">
        <f>'比較表'!I80</f>
        <v>939</v>
      </c>
      <c r="AA106" s="31">
        <f>'比較表'!I83</f>
        <v>905</v>
      </c>
      <c r="AB106" s="34">
        <f>'比較表'!I86</f>
        <v>939</v>
      </c>
      <c r="AC106" s="28"/>
    </row>
    <row r="107" spans="1:29" ht="13.5">
      <c r="A107" s="29" t="s">
        <v>178</v>
      </c>
      <c r="B107" s="30">
        <f>'比較表'!J8</f>
        <v>192</v>
      </c>
      <c r="C107" s="31">
        <f>'比較表'!J11</f>
        <v>79</v>
      </c>
      <c r="D107" s="32">
        <f>'比較表'!J14</f>
        <v>133</v>
      </c>
      <c r="E107" s="33">
        <f>'比較表'!J17</f>
        <v>72</v>
      </c>
      <c r="F107" s="31">
        <f>'比較表'!J20</f>
        <v>143</v>
      </c>
      <c r="G107" s="31">
        <f>'比較表'!J23</f>
        <v>171</v>
      </c>
      <c r="H107" s="31">
        <f>'比較表'!J26</f>
        <v>216</v>
      </c>
      <c r="I107" s="32">
        <f>'比較表'!J29</f>
        <v>218</v>
      </c>
      <c r="J107" s="34">
        <f>'比較表'!J32</f>
        <v>165</v>
      </c>
      <c r="K107" s="30">
        <f>'比較表'!J35</f>
        <v>61</v>
      </c>
      <c r="L107" s="31">
        <f>'比較表'!J38</f>
        <v>149</v>
      </c>
      <c r="M107" s="32">
        <f>'比較表'!J41</f>
        <v>336</v>
      </c>
      <c r="N107" s="33">
        <f>'比較表'!J44</f>
        <v>556</v>
      </c>
      <c r="O107" s="31">
        <f>'比較表'!J47</f>
        <v>253</v>
      </c>
      <c r="P107" s="31">
        <f>'比較表'!J50</f>
        <v>485</v>
      </c>
      <c r="Q107" s="34">
        <f>'比較表'!J53</f>
        <v>130</v>
      </c>
      <c r="R107" s="30">
        <f>'比較表'!J56</f>
        <v>308</v>
      </c>
      <c r="S107" s="31">
        <f>'比較表'!J59</f>
        <v>680</v>
      </c>
      <c r="T107" s="31">
        <f>'比較表'!J62</f>
        <v>318</v>
      </c>
      <c r="U107" s="32">
        <f>'比較表'!J65</f>
        <v>529</v>
      </c>
      <c r="V107" s="33">
        <f>'比較表'!J68</f>
        <v>270</v>
      </c>
      <c r="W107" s="34">
        <f>'比較表'!J71</f>
        <v>399</v>
      </c>
      <c r="X107" s="30">
        <f>'比較表'!J74</f>
        <v>146</v>
      </c>
      <c r="Y107" s="31">
        <f>'比較表'!J77</f>
        <v>208</v>
      </c>
      <c r="Z107" s="31">
        <f>'比較表'!J80</f>
        <v>114</v>
      </c>
      <c r="AA107" s="31">
        <f>'比較表'!J83</f>
        <v>285</v>
      </c>
      <c r="AB107" s="34">
        <f>'比較表'!J86</f>
        <v>203</v>
      </c>
      <c r="AC107" s="28"/>
    </row>
    <row r="108" spans="1:29" ht="14.25" thickBot="1">
      <c r="A108" s="35" t="s">
        <v>179</v>
      </c>
      <c r="B108" s="36">
        <f>'比較表'!K8</f>
        <v>0</v>
      </c>
      <c r="C108" s="37">
        <f>'比較表'!K11</f>
        <v>5</v>
      </c>
      <c r="D108" s="38">
        <f>'比較表'!K14</f>
        <v>0</v>
      </c>
      <c r="E108" s="39">
        <f>'比較表'!K17</f>
        <v>4</v>
      </c>
      <c r="F108" s="37">
        <f>'比較表'!K20</f>
        <v>4</v>
      </c>
      <c r="G108" s="37">
        <f>'比較表'!K23</f>
        <v>66</v>
      </c>
      <c r="H108" s="37">
        <f>'比較表'!K26</f>
        <v>53</v>
      </c>
      <c r="I108" s="38">
        <f>'比較表'!K29</f>
        <v>56</v>
      </c>
      <c r="J108" s="40">
        <f>'比較表'!K32</f>
        <v>3</v>
      </c>
      <c r="K108" s="36">
        <f>'比較表'!K35</f>
        <v>0</v>
      </c>
      <c r="L108" s="37">
        <f>'比較表'!K38</f>
        <v>3</v>
      </c>
      <c r="M108" s="38">
        <f>'比較表'!K41</f>
        <v>1</v>
      </c>
      <c r="N108" s="39">
        <f>'比較表'!K44</f>
        <v>5</v>
      </c>
      <c r="O108" s="37">
        <f>'比較表'!K47</f>
        <v>17</v>
      </c>
      <c r="P108" s="37">
        <f>'比較表'!K50</f>
        <v>16</v>
      </c>
      <c r="Q108" s="40">
        <f>'比較表'!K53</f>
        <v>0</v>
      </c>
      <c r="R108" s="36">
        <f>'比較表'!K56</f>
        <v>5</v>
      </c>
      <c r="S108" s="37">
        <f>'比較表'!K59</f>
        <v>3</v>
      </c>
      <c r="T108" s="37">
        <f>'比較表'!K62</f>
        <v>2</v>
      </c>
      <c r="U108" s="38">
        <f>'比較表'!K65</f>
        <v>5</v>
      </c>
      <c r="V108" s="39">
        <f>'比較表'!K68</f>
        <v>7</v>
      </c>
      <c r="W108" s="40">
        <f>'比較表'!K71</f>
        <v>26</v>
      </c>
      <c r="X108" s="36">
        <f>'比較表'!K74</f>
        <v>4</v>
      </c>
      <c r="Y108" s="37">
        <f>'比較表'!K77</f>
        <v>10</v>
      </c>
      <c r="Z108" s="37">
        <f>'比較表'!K80</f>
        <v>8</v>
      </c>
      <c r="AA108" s="37">
        <f>'比較表'!K83</f>
        <v>21</v>
      </c>
      <c r="AB108" s="40">
        <f>'比較表'!K86</f>
        <v>6</v>
      </c>
      <c r="AC108" s="28"/>
    </row>
    <row r="109" spans="1:29" ht="15" thickBot="1" thickTop="1">
      <c r="A109" s="41" t="s">
        <v>183</v>
      </c>
      <c r="B109" s="36">
        <f>'比較表'!L8</f>
        <v>0</v>
      </c>
      <c r="C109" s="37">
        <f>'比較表'!L11</f>
        <v>0</v>
      </c>
      <c r="D109" s="38">
        <f>'比較表'!L14</f>
        <v>0</v>
      </c>
      <c r="E109" s="39">
        <f>'比較表'!L17</f>
        <v>0</v>
      </c>
      <c r="F109" s="37">
        <f>'比較表'!L20</f>
        <v>0</v>
      </c>
      <c r="G109" s="37">
        <f>'比較表'!L23</f>
        <v>90</v>
      </c>
      <c r="H109" s="37">
        <f>'比較表'!L26</f>
        <v>54</v>
      </c>
      <c r="I109" s="38">
        <f>'比較表'!L29</f>
        <v>101</v>
      </c>
      <c r="J109" s="40">
        <f>'比較表'!L32</f>
        <v>0</v>
      </c>
      <c r="K109" s="36">
        <f>'比較表'!L35</f>
        <v>0</v>
      </c>
      <c r="L109" s="37">
        <f>'比較表'!L38</f>
        <v>0</v>
      </c>
      <c r="M109" s="38">
        <f>'比較表'!L41</f>
        <v>0</v>
      </c>
      <c r="N109" s="39">
        <f>'比較表'!L44</f>
        <v>0</v>
      </c>
      <c r="O109" s="37">
        <f>'比較表'!L47</f>
        <v>0</v>
      </c>
      <c r="P109" s="37">
        <f>'比較表'!L50</f>
        <v>0</v>
      </c>
      <c r="Q109" s="40">
        <f>'比較表'!L53</f>
        <v>0</v>
      </c>
      <c r="R109" s="36">
        <f>'比較表'!L56</f>
        <v>0</v>
      </c>
      <c r="S109" s="37">
        <f>'比較表'!L59</f>
        <v>0</v>
      </c>
      <c r="T109" s="37">
        <f>'比較表'!L62</f>
        <v>0</v>
      </c>
      <c r="U109" s="38">
        <f>'比較表'!L65</f>
        <v>0</v>
      </c>
      <c r="V109" s="39">
        <f>'比較表'!L68</f>
        <v>0</v>
      </c>
      <c r="W109" s="40">
        <f>'比較表'!L71</f>
        <v>0</v>
      </c>
      <c r="X109" s="36">
        <f>'比較表'!L74</f>
        <v>0</v>
      </c>
      <c r="Y109" s="37">
        <f>'比較表'!L77</f>
        <v>0</v>
      </c>
      <c r="Z109" s="37">
        <f>'比較表'!L80</f>
        <v>0</v>
      </c>
      <c r="AA109" s="37">
        <f>'比較表'!L83</f>
        <v>0</v>
      </c>
      <c r="AB109" s="40">
        <f>'比較表'!L86</f>
        <v>0</v>
      </c>
      <c r="AC109" s="28"/>
    </row>
    <row r="110" spans="1:29" ht="15" thickBot="1" thickTop="1">
      <c r="A110" s="41" t="s">
        <v>185</v>
      </c>
      <c r="B110" s="56">
        <f>SUM(B105:B109)</f>
        <v>1352</v>
      </c>
      <c r="C110" s="56">
        <f aca="true" t="shared" si="3" ref="C110:AB110">SUM(C105:C109)</f>
        <v>1352</v>
      </c>
      <c r="D110" s="57">
        <f t="shared" si="3"/>
        <v>1352</v>
      </c>
      <c r="E110" s="58">
        <f t="shared" si="3"/>
        <v>1352</v>
      </c>
      <c r="F110" s="56">
        <f t="shared" si="3"/>
        <v>1352</v>
      </c>
      <c r="G110" s="56">
        <f t="shared" si="3"/>
        <v>1352</v>
      </c>
      <c r="H110" s="56">
        <f t="shared" si="3"/>
        <v>1352</v>
      </c>
      <c r="I110" s="56">
        <f t="shared" si="3"/>
        <v>1352</v>
      </c>
      <c r="J110" s="59">
        <f t="shared" si="3"/>
        <v>1352</v>
      </c>
      <c r="K110" s="56">
        <f t="shared" si="3"/>
        <v>1352</v>
      </c>
      <c r="L110" s="56">
        <f t="shared" si="3"/>
        <v>1352</v>
      </c>
      <c r="M110" s="57">
        <f t="shared" si="3"/>
        <v>1352</v>
      </c>
      <c r="N110" s="58">
        <f t="shared" si="3"/>
        <v>1352</v>
      </c>
      <c r="O110" s="56">
        <f t="shared" si="3"/>
        <v>1352</v>
      </c>
      <c r="P110" s="56">
        <f t="shared" si="3"/>
        <v>1352</v>
      </c>
      <c r="Q110" s="59">
        <f t="shared" si="3"/>
        <v>1352</v>
      </c>
      <c r="R110" s="56">
        <f t="shared" si="3"/>
        <v>1352</v>
      </c>
      <c r="S110" s="56">
        <f t="shared" si="3"/>
        <v>1352</v>
      </c>
      <c r="T110" s="56">
        <f t="shared" si="3"/>
        <v>1352</v>
      </c>
      <c r="U110" s="57">
        <f t="shared" si="3"/>
        <v>1352</v>
      </c>
      <c r="V110" s="58">
        <f t="shared" si="3"/>
        <v>1352</v>
      </c>
      <c r="W110" s="59">
        <f t="shared" si="3"/>
        <v>1352</v>
      </c>
      <c r="X110" s="56">
        <f t="shared" si="3"/>
        <v>1352</v>
      </c>
      <c r="Y110" s="56">
        <f t="shared" si="3"/>
        <v>1352</v>
      </c>
      <c r="Z110" s="56">
        <f t="shared" si="3"/>
        <v>1352</v>
      </c>
      <c r="AA110" s="56">
        <f t="shared" si="3"/>
        <v>1352</v>
      </c>
      <c r="AB110" s="59">
        <f t="shared" si="3"/>
        <v>1352</v>
      </c>
      <c r="AC110" s="28"/>
    </row>
    <row r="111" spans="1:29" ht="15" thickBot="1" thickTop="1">
      <c r="A111" s="42" t="s">
        <v>180</v>
      </c>
      <c r="B111" s="43">
        <f>((B105*2)+(B106*2)+(B107))/(B110*2)</f>
        <v>0.9289940828402367</v>
      </c>
      <c r="C111" s="43">
        <f aca="true" t="shared" si="4" ref="C111:AB111">((C105*2)+(C106*2)+(C107))/(C110*2)</f>
        <v>0.9670857988165681</v>
      </c>
      <c r="D111" s="44">
        <f t="shared" si="4"/>
        <v>0.9508136094674556</v>
      </c>
      <c r="E111" s="97">
        <f t="shared" si="4"/>
        <v>0.9704142011834319</v>
      </c>
      <c r="F111" s="43">
        <f t="shared" si="4"/>
        <v>0.9441568047337278</v>
      </c>
      <c r="G111" s="43">
        <f t="shared" si="4"/>
        <v>0.8213757396449705</v>
      </c>
      <c r="H111" s="43">
        <f t="shared" si="4"/>
        <v>0.8409763313609467</v>
      </c>
      <c r="I111" s="43">
        <f t="shared" si="4"/>
        <v>0.8032544378698225</v>
      </c>
      <c r="J111" s="96">
        <f t="shared" si="4"/>
        <v>0.9367603550295858</v>
      </c>
      <c r="K111" s="43">
        <f t="shared" si="4"/>
        <v>0.9774408284023669</v>
      </c>
      <c r="L111" s="43">
        <f t="shared" si="4"/>
        <v>0.9426775147928994</v>
      </c>
      <c r="M111" s="44">
        <f t="shared" si="4"/>
        <v>0.875</v>
      </c>
      <c r="N111" s="97">
        <f t="shared" si="4"/>
        <v>0.790680473372781</v>
      </c>
      <c r="O111" s="43">
        <f t="shared" si="4"/>
        <v>0.8938609467455622</v>
      </c>
      <c r="P111" s="43">
        <f t="shared" si="4"/>
        <v>0.808801775147929</v>
      </c>
      <c r="Q111" s="96">
        <f t="shared" si="4"/>
        <v>0.9519230769230769</v>
      </c>
      <c r="R111" s="43">
        <f t="shared" si="4"/>
        <v>0.882396449704142</v>
      </c>
      <c r="S111" s="43">
        <f t="shared" si="4"/>
        <v>0.746301775147929</v>
      </c>
      <c r="T111" s="43">
        <f t="shared" si="4"/>
        <v>0.8809171597633136</v>
      </c>
      <c r="U111" s="44">
        <f t="shared" si="4"/>
        <v>0.8006656804733728</v>
      </c>
      <c r="V111" s="97">
        <f t="shared" si="4"/>
        <v>0.8949704142011834</v>
      </c>
      <c r="W111" s="96">
        <f t="shared" si="4"/>
        <v>0.8332100591715976</v>
      </c>
      <c r="X111" s="43">
        <f t="shared" si="4"/>
        <v>0.9430473372781065</v>
      </c>
      <c r="Y111" s="43">
        <f t="shared" si="4"/>
        <v>0.915680473372781</v>
      </c>
      <c r="Z111" s="43">
        <f t="shared" si="4"/>
        <v>0.9519230769230769</v>
      </c>
      <c r="AA111" s="43">
        <f t="shared" si="4"/>
        <v>0.8790680473372781</v>
      </c>
      <c r="AB111" s="98">
        <f t="shared" si="4"/>
        <v>0.9204881656804734</v>
      </c>
      <c r="AC111" s="45"/>
    </row>
    <row r="112" spans="1:13" ht="15" thickBot="1" thickTop="1">
      <c r="A112" s="46" t="s">
        <v>181</v>
      </c>
      <c r="B112" s="47">
        <f>AVERAGE(B111:D111)</f>
        <v>0.9489644970414202</v>
      </c>
      <c r="C112" s="48">
        <f>AVERAGE(E111:J111)</f>
        <v>0.8861563116370809</v>
      </c>
      <c r="D112" s="48">
        <f>AVERAGE(K111:M111)</f>
        <v>0.9317061143984221</v>
      </c>
      <c r="E112" s="48">
        <f>AVERAGE(N111:Q111)</f>
        <v>0.8613165680473371</v>
      </c>
      <c r="F112" s="48">
        <f>AVERAGE(R111:U111)</f>
        <v>0.8275702662721893</v>
      </c>
      <c r="G112" s="48">
        <f>AVERAGE(V111:W111)</f>
        <v>0.8640902366863905</v>
      </c>
      <c r="H112" s="48">
        <f>AVERAGE(X111:AB111)</f>
        <v>0.9220414201183432</v>
      </c>
      <c r="I112" s="49"/>
      <c r="J112" s="50"/>
      <c r="K112" s="50"/>
      <c r="L112" s="50"/>
      <c r="M112" s="51"/>
    </row>
    <row r="113" spans="2:12" ht="15" thickBot="1" thickTop="1">
      <c r="B113" s="52" t="s">
        <v>116</v>
      </c>
      <c r="C113" s="53" t="s">
        <v>120</v>
      </c>
      <c r="D113" s="53" t="s">
        <v>126</v>
      </c>
      <c r="E113" s="53" t="s">
        <v>130</v>
      </c>
      <c r="F113" s="53" t="s">
        <v>135</v>
      </c>
      <c r="G113" s="53" t="s">
        <v>140</v>
      </c>
      <c r="H113" s="53" t="s">
        <v>162</v>
      </c>
      <c r="I113" s="54"/>
      <c r="J113" s="55"/>
      <c r="K113" s="55"/>
      <c r="L113" s="55"/>
    </row>
    <row r="114" spans="2:12" ht="13.5">
      <c r="B114" s="60"/>
      <c r="C114" s="61"/>
      <c r="D114" s="61"/>
      <c r="E114" s="61"/>
      <c r="F114" s="61"/>
      <c r="G114" s="61"/>
      <c r="H114" s="61"/>
      <c r="I114" s="55"/>
      <c r="J114" s="55"/>
      <c r="K114" s="55"/>
      <c r="L114" s="55"/>
    </row>
    <row r="115" spans="1:12" ht="14.25" thickBot="1">
      <c r="A115" s="16" t="s">
        <v>186</v>
      </c>
      <c r="B115" s="60"/>
      <c r="C115" s="61"/>
      <c r="D115" s="61"/>
      <c r="E115" s="61"/>
      <c r="F115" s="61"/>
      <c r="G115" s="61"/>
      <c r="H115" s="61"/>
      <c r="I115" s="55"/>
      <c r="J115" s="55"/>
      <c r="K115" s="55"/>
      <c r="L115" s="55"/>
    </row>
    <row r="116" spans="1:24" ht="15" customHeight="1">
      <c r="A116" s="22" t="s">
        <v>182</v>
      </c>
      <c r="B116" s="62">
        <f>'比較表'!H87</f>
        <v>0</v>
      </c>
      <c r="C116" s="63">
        <f>'比較表'!H89</f>
        <v>0</v>
      </c>
      <c r="D116" s="101">
        <f>'比較表'!H91</f>
        <v>0</v>
      </c>
      <c r="E116" s="63">
        <f>'比較表'!H93</f>
        <v>0</v>
      </c>
      <c r="F116" s="65">
        <f>'比較表'!H95</f>
        <v>0</v>
      </c>
      <c r="G116" s="65">
        <f>'比較表'!H97</f>
        <v>0</v>
      </c>
      <c r="H116" s="64">
        <f>'比較表'!H99</f>
        <v>0</v>
      </c>
      <c r="I116" s="63">
        <f>'比較表'!H101</f>
        <v>0</v>
      </c>
      <c r="J116" s="65">
        <f>'比較表'!H103</f>
        <v>0</v>
      </c>
      <c r="K116" s="65">
        <f>'比較表'!H105</f>
        <v>0</v>
      </c>
      <c r="L116" s="65">
        <f>'比較表'!H107</f>
        <v>0</v>
      </c>
      <c r="M116" s="65">
        <f>'比較表'!H109</f>
        <v>0</v>
      </c>
      <c r="N116" s="65">
        <f>'比較表'!H111</f>
        <v>0</v>
      </c>
      <c r="O116" s="65">
        <f>'比較表'!H113</f>
        <v>0</v>
      </c>
      <c r="P116" s="65">
        <f>'比較表'!H115</f>
        <v>0</v>
      </c>
      <c r="Q116" s="65"/>
      <c r="R116" s="65"/>
      <c r="S116" s="64"/>
      <c r="T116" s="63">
        <f>'比較表'!H117</f>
        <v>0</v>
      </c>
      <c r="U116" s="64">
        <f>'比較表'!H119</f>
        <v>0</v>
      </c>
      <c r="V116" s="63">
        <f>'比較表'!H121</f>
        <v>0</v>
      </c>
      <c r="W116" s="65">
        <f>'比較表'!H123</f>
        <v>0</v>
      </c>
      <c r="X116" s="64">
        <f>'比較表'!H125</f>
        <v>0</v>
      </c>
    </row>
    <row r="117" spans="1:24" ht="15" customHeight="1">
      <c r="A117" s="29" t="s">
        <v>177</v>
      </c>
      <c r="B117" s="66">
        <f>'比較表'!I87</f>
        <v>0</v>
      </c>
      <c r="C117" s="67">
        <f>'比較表'!I89</f>
        <v>0</v>
      </c>
      <c r="D117" s="102">
        <f>'比較表'!I91</f>
        <v>0</v>
      </c>
      <c r="E117" s="67">
        <f>'比較表'!I93</f>
        <v>0</v>
      </c>
      <c r="F117" s="69">
        <f>'比較表'!I95</f>
        <v>0</v>
      </c>
      <c r="G117" s="69">
        <f>'比較表'!I97</f>
        <v>0</v>
      </c>
      <c r="H117" s="68">
        <f>'比較表'!I99</f>
        <v>0</v>
      </c>
      <c r="I117" s="67">
        <f>'比較表'!I101</f>
        <v>0</v>
      </c>
      <c r="J117" s="69">
        <f>'比較表'!I103</f>
        <v>0</v>
      </c>
      <c r="K117" s="69">
        <f>'比較表'!I105</f>
        <v>0</v>
      </c>
      <c r="L117" s="69">
        <f>'比較表'!I107</f>
        <v>0</v>
      </c>
      <c r="M117" s="69">
        <f>'比較表'!I109</f>
        <v>0</v>
      </c>
      <c r="N117" s="69">
        <f>'比較表'!I111</f>
        <v>0</v>
      </c>
      <c r="O117" s="69">
        <f>'比較表'!I113</f>
        <v>0</v>
      </c>
      <c r="P117" s="69">
        <f>'比較表'!I115</f>
        <v>0</v>
      </c>
      <c r="Q117" s="69"/>
      <c r="R117" s="69"/>
      <c r="S117" s="68"/>
      <c r="T117" s="67">
        <f>'比較表'!I117</f>
        <v>0</v>
      </c>
      <c r="U117" s="68">
        <f>'比較表'!I119</f>
        <v>0</v>
      </c>
      <c r="V117" s="67">
        <f>'比較表'!I121</f>
        <v>0</v>
      </c>
      <c r="W117" s="69">
        <f>'比較表'!I123</f>
        <v>0</v>
      </c>
      <c r="X117" s="68">
        <f>'比較表'!I125</f>
        <v>0</v>
      </c>
    </row>
    <row r="118" spans="1:24" ht="15" customHeight="1">
      <c r="A118" s="29" t="s">
        <v>178</v>
      </c>
      <c r="B118" s="66">
        <f>'比較表'!J87</f>
        <v>0</v>
      </c>
      <c r="C118" s="67">
        <f>'比較表'!J89</f>
        <v>0</v>
      </c>
      <c r="D118" s="102">
        <f>'比較表'!J91</f>
        <v>0</v>
      </c>
      <c r="E118" s="67">
        <f>'比較表'!J93</f>
        <v>0</v>
      </c>
      <c r="F118" s="69">
        <f>'比較表'!J95</f>
        <v>0</v>
      </c>
      <c r="G118" s="69">
        <f>'比較表'!J97</f>
        <v>0</v>
      </c>
      <c r="H118" s="68">
        <f>'比較表'!J99</f>
        <v>0</v>
      </c>
      <c r="I118" s="67">
        <f>'比較表'!J101</f>
        <v>0</v>
      </c>
      <c r="J118" s="69">
        <f>'比較表'!J103</f>
        <v>0</v>
      </c>
      <c r="K118" s="69">
        <f>'比較表'!J105</f>
        <v>0</v>
      </c>
      <c r="L118" s="69">
        <f>'比較表'!J107</f>
        <v>0</v>
      </c>
      <c r="M118" s="69">
        <f>'比較表'!J109</f>
        <v>0</v>
      </c>
      <c r="N118" s="69">
        <f>'比較表'!J111</f>
        <v>0</v>
      </c>
      <c r="O118" s="69">
        <f>'比較表'!J113</f>
        <v>0</v>
      </c>
      <c r="P118" s="69">
        <f>'比較表'!J115</f>
        <v>0</v>
      </c>
      <c r="Q118" s="69"/>
      <c r="R118" s="69"/>
      <c r="S118" s="68"/>
      <c r="T118" s="67">
        <f>'比較表'!J117</f>
        <v>0</v>
      </c>
      <c r="U118" s="68">
        <f>'比較表'!J119</f>
        <v>0</v>
      </c>
      <c r="V118" s="67">
        <f>'比較表'!J121</f>
        <v>0</v>
      </c>
      <c r="W118" s="69">
        <f>'比較表'!J123</f>
        <v>0</v>
      </c>
      <c r="X118" s="68">
        <f>'比較表'!J125</f>
        <v>0</v>
      </c>
    </row>
    <row r="119" spans="1:24" ht="15" customHeight="1" thickBot="1">
      <c r="A119" s="35" t="s">
        <v>179</v>
      </c>
      <c r="B119" s="70">
        <f>'比較表'!K87</f>
        <v>0</v>
      </c>
      <c r="C119" s="71">
        <f>'比較表'!K89</f>
        <v>0</v>
      </c>
      <c r="D119" s="103">
        <f>'比較表'!K91</f>
        <v>0</v>
      </c>
      <c r="E119" s="71">
        <f>'比較表'!K93</f>
        <v>0</v>
      </c>
      <c r="F119" s="73">
        <f>'比較表'!K95</f>
        <v>0</v>
      </c>
      <c r="G119" s="73">
        <f>'比較表'!K97</f>
        <v>0</v>
      </c>
      <c r="H119" s="72">
        <f>'比較表'!K99</f>
        <v>0</v>
      </c>
      <c r="I119" s="71">
        <f>'比較表'!K101</f>
        <v>0</v>
      </c>
      <c r="J119" s="73">
        <f>'比較表'!K103</f>
        <v>0</v>
      </c>
      <c r="K119" s="73">
        <f>'比較表'!K105</f>
        <v>0</v>
      </c>
      <c r="L119" s="73">
        <f>'比較表'!K107</f>
        <v>0</v>
      </c>
      <c r="M119" s="73">
        <f>'比較表'!K109</f>
        <v>0</v>
      </c>
      <c r="N119" s="73">
        <f>'比較表'!K111</f>
        <v>0</v>
      </c>
      <c r="O119" s="73">
        <f>'比較表'!K113</f>
        <v>0</v>
      </c>
      <c r="P119" s="73">
        <f>'比較表'!K115</f>
        <v>0</v>
      </c>
      <c r="Q119" s="73"/>
      <c r="R119" s="73"/>
      <c r="S119" s="72"/>
      <c r="T119" s="71">
        <f>'比較表'!K117</f>
        <v>0</v>
      </c>
      <c r="U119" s="72">
        <f>'比較表'!K119</f>
        <v>0</v>
      </c>
      <c r="V119" s="71">
        <f>'比較表'!K121</f>
        <v>0</v>
      </c>
      <c r="W119" s="73">
        <f>'比較表'!K123</f>
        <v>0</v>
      </c>
      <c r="X119" s="72">
        <f>'比較表'!K125</f>
        <v>0</v>
      </c>
    </row>
    <row r="120" spans="1:25" ht="15" customHeight="1" thickBot="1" thickTop="1">
      <c r="A120" s="41" t="s">
        <v>183</v>
      </c>
      <c r="B120" s="70">
        <f>'比較表'!L87</f>
        <v>0</v>
      </c>
      <c r="C120" s="71">
        <f>'比較表'!L89</f>
        <v>0</v>
      </c>
      <c r="D120" s="103">
        <f>'比較表'!L91</f>
        <v>0</v>
      </c>
      <c r="E120" s="71">
        <f>'比較表'!L93</f>
        <v>0</v>
      </c>
      <c r="F120" s="73">
        <f>'比較表'!L95</f>
        <v>0</v>
      </c>
      <c r="G120" s="73">
        <f>'比較表'!L97</f>
        <v>0</v>
      </c>
      <c r="H120" s="72">
        <f>'比較表'!L99</f>
        <v>0</v>
      </c>
      <c r="I120" s="71">
        <f>'比較表'!L101</f>
        <v>0</v>
      </c>
      <c r="J120" s="73">
        <f>'比較表'!L103</f>
        <v>0</v>
      </c>
      <c r="K120" s="73">
        <f>'比較表'!L105</f>
        <v>0</v>
      </c>
      <c r="L120" s="73">
        <f>'比較表'!L107</f>
        <v>0</v>
      </c>
      <c r="M120" s="73">
        <f>'比較表'!L109</f>
        <v>0</v>
      </c>
      <c r="N120" s="73">
        <f>'比較表'!L111</f>
        <v>0</v>
      </c>
      <c r="O120" s="73">
        <f>'比較表'!L113</f>
        <v>0</v>
      </c>
      <c r="P120" s="73">
        <f>'比較表'!L115</f>
        <v>0</v>
      </c>
      <c r="Q120" s="73"/>
      <c r="R120" s="73"/>
      <c r="S120" s="72"/>
      <c r="T120" s="71">
        <f>'比較表'!L117</f>
        <v>0</v>
      </c>
      <c r="U120" s="72">
        <f>'比較表'!L119</f>
        <v>0</v>
      </c>
      <c r="V120" s="71">
        <f>'比較表'!L121</f>
        <v>0</v>
      </c>
      <c r="W120" s="73">
        <f>'比較表'!L123</f>
        <v>0</v>
      </c>
      <c r="X120" s="72">
        <f>'比較表'!L125</f>
        <v>0</v>
      </c>
      <c r="Y120" s="16">
        <f>SUM(B116:X120)</f>
        <v>0</v>
      </c>
    </row>
    <row r="121" spans="1:24" s="75" customFormat="1" ht="15" customHeight="1" thickBot="1" thickTop="1">
      <c r="A121" s="42" t="s">
        <v>180</v>
      </c>
      <c r="B121" s="99">
        <f>((B116*2)+(B117*2)+(B118))/2</f>
        <v>0</v>
      </c>
      <c r="C121" s="100">
        <f aca="true" t="shared" si="5" ref="C121:X121">((C116*2)+(C117*2)+(C118))/2</f>
        <v>0</v>
      </c>
      <c r="D121" s="104">
        <f t="shared" si="5"/>
        <v>0</v>
      </c>
      <c r="E121" s="100">
        <f t="shared" si="5"/>
        <v>0</v>
      </c>
      <c r="F121" s="105">
        <f t="shared" si="5"/>
        <v>0</v>
      </c>
      <c r="G121" s="105">
        <f t="shared" si="5"/>
        <v>0</v>
      </c>
      <c r="H121" s="98">
        <f t="shared" si="5"/>
        <v>0</v>
      </c>
      <c r="I121" s="100">
        <f t="shared" si="5"/>
        <v>0</v>
      </c>
      <c r="J121" s="105">
        <f t="shared" si="5"/>
        <v>0</v>
      </c>
      <c r="K121" s="105">
        <f t="shared" si="5"/>
        <v>0</v>
      </c>
      <c r="L121" s="105">
        <f t="shared" si="5"/>
        <v>0</v>
      </c>
      <c r="M121" s="105">
        <f t="shared" si="5"/>
        <v>0</v>
      </c>
      <c r="N121" s="105">
        <f t="shared" si="5"/>
        <v>0</v>
      </c>
      <c r="O121" s="105">
        <f t="shared" si="5"/>
        <v>0</v>
      </c>
      <c r="P121" s="105">
        <f t="shared" si="5"/>
        <v>0</v>
      </c>
      <c r="Q121" s="105"/>
      <c r="R121" s="105"/>
      <c r="S121" s="98"/>
      <c r="T121" s="100">
        <f t="shared" si="5"/>
        <v>0</v>
      </c>
      <c r="U121" s="98">
        <f t="shared" si="5"/>
        <v>0</v>
      </c>
      <c r="V121" s="100">
        <f t="shared" si="5"/>
        <v>0</v>
      </c>
      <c r="W121" s="105">
        <f t="shared" si="5"/>
        <v>0</v>
      </c>
      <c r="X121" s="98">
        <f t="shared" si="5"/>
        <v>0</v>
      </c>
    </row>
    <row r="122" spans="1:24" s="81" customFormat="1" ht="15" customHeight="1" thickBot="1" thickTop="1">
      <c r="A122" s="109" t="s">
        <v>181</v>
      </c>
      <c r="B122" s="76">
        <f>AVERAGE(B121)</f>
        <v>0</v>
      </c>
      <c r="C122" s="77">
        <f>AVERAGE(C121:D121)</f>
        <v>0</v>
      </c>
      <c r="D122" s="77">
        <f>AVERAGE(E121:H121)</f>
        <v>0</v>
      </c>
      <c r="E122" s="78">
        <f>AVERAGE(I121:P121)</f>
        <v>0</v>
      </c>
      <c r="F122" s="79">
        <f>AVERAGE(T121:U121)</f>
        <v>0</v>
      </c>
      <c r="G122" s="79">
        <f>AVERAGE(V121:X121)</f>
        <v>0</v>
      </c>
      <c r="H122" s="80"/>
      <c r="I122" s="80"/>
      <c r="J122" s="80"/>
      <c r="K122" s="80"/>
      <c r="L122" s="80"/>
      <c r="M122" s="80"/>
      <c r="N122" s="80"/>
      <c r="O122" s="80"/>
      <c r="P122" s="80"/>
      <c r="Q122" s="80"/>
      <c r="R122" s="80"/>
      <c r="S122" s="80"/>
      <c r="T122" s="80"/>
      <c r="U122" s="80"/>
      <c r="V122" s="80"/>
      <c r="W122" s="80"/>
      <c r="X122" s="80"/>
    </row>
    <row r="123" spans="1:24" s="81" customFormat="1" ht="15" customHeight="1" thickBot="1" thickTop="1">
      <c r="A123" s="110"/>
      <c r="B123" s="108" t="s">
        <v>187</v>
      </c>
      <c r="C123" s="82" t="s">
        <v>188</v>
      </c>
      <c r="D123" s="82" t="s">
        <v>150</v>
      </c>
      <c r="E123" s="83" t="s">
        <v>154</v>
      </c>
      <c r="F123" s="82" t="s">
        <v>189</v>
      </c>
      <c r="G123" s="82" t="s">
        <v>158</v>
      </c>
      <c r="H123" s="84"/>
      <c r="I123" s="84"/>
      <c r="J123" s="84"/>
      <c r="K123" s="84"/>
      <c r="L123" s="84"/>
      <c r="M123" s="84"/>
      <c r="N123" s="84"/>
      <c r="O123" s="84"/>
      <c r="P123" s="84"/>
      <c r="Q123" s="84"/>
      <c r="R123" s="84"/>
      <c r="S123" s="84"/>
      <c r="T123" s="84"/>
      <c r="U123" s="84"/>
      <c r="V123" s="84"/>
      <c r="W123" s="84"/>
      <c r="X123" s="84"/>
    </row>
    <row r="124" spans="1:24" s="81" customFormat="1" ht="15" customHeight="1">
      <c r="A124" s="85"/>
      <c r="B124" s="86"/>
      <c r="C124" s="45"/>
      <c r="D124" s="45"/>
      <c r="E124" s="45"/>
      <c r="F124" s="84"/>
      <c r="G124" s="84"/>
      <c r="H124" s="84"/>
      <c r="I124" s="84"/>
      <c r="J124" s="84"/>
      <c r="K124" s="84"/>
      <c r="L124" s="84"/>
      <c r="M124" s="84"/>
      <c r="N124" s="84"/>
      <c r="O124" s="84"/>
      <c r="P124" s="84"/>
      <c r="Q124" s="84"/>
      <c r="R124" s="84"/>
      <c r="S124" s="84"/>
      <c r="T124" s="84"/>
      <c r="U124" s="84"/>
      <c r="V124" s="84"/>
      <c r="W124" s="84"/>
      <c r="X124" s="84"/>
    </row>
    <row r="125" spans="1:12" ht="14.25" thickBot="1">
      <c r="A125" s="16" t="s">
        <v>198</v>
      </c>
      <c r="B125" s="60"/>
      <c r="C125" s="61"/>
      <c r="D125" s="61"/>
      <c r="E125" s="61"/>
      <c r="F125" s="61"/>
      <c r="G125" s="61"/>
      <c r="H125" s="61"/>
      <c r="I125" s="55"/>
      <c r="J125" s="55"/>
      <c r="K125" s="55"/>
      <c r="L125" s="55"/>
    </row>
    <row r="126" spans="1:24" ht="15" customHeight="1">
      <c r="A126" s="22" t="s">
        <v>182</v>
      </c>
      <c r="B126" s="62">
        <f>'比較表'!H88</f>
        <v>0</v>
      </c>
      <c r="C126" s="63">
        <f>'比較表'!H90</f>
        <v>0</v>
      </c>
      <c r="D126" s="64">
        <f>'比較表'!H92</f>
        <v>1</v>
      </c>
      <c r="E126" s="63">
        <f>'比較表'!H94</f>
        <v>0</v>
      </c>
      <c r="F126" s="65">
        <f>'比較表'!H96</f>
        <v>0</v>
      </c>
      <c r="G126" s="65">
        <f>'比較表'!H98</f>
        <v>0</v>
      </c>
      <c r="H126" s="64">
        <f>'比較表'!H100</f>
        <v>0</v>
      </c>
      <c r="I126" s="63">
        <f>'比較表'!H102</f>
        <v>0</v>
      </c>
      <c r="J126" s="65">
        <f>'比較表'!H104</f>
        <v>0</v>
      </c>
      <c r="K126" s="65">
        <f>'比較表'!H106</f>
        <v>1</v>
      </c>
      <c r="L126" s="65">
        <f>'比較表'!H108</f>
        <v>0</v>
      </c>
      <c r="M126" s="65">
        <f>'比較表'!H110</f>
        <v>0</v>
      </c>
      <c r="N126" s="65">
        <f>'比較表'!H112</f>
        <v>0</v>
      </c>
      <c r="O126" s="65">
        <f>'比較表'!H114</f>
        <v>0</v>
      </c>
      <c r="P126" s="65">
        <f>'比較表'!H116</f>
        <v>1</v>
      </c>
      <c r="Q126" s="65"/>
      <c r="R126" s="65"/>
      <c r="S126" s="64"/>
      <c r="T126" s="63">
        <f>'比較表'!H118</f>
        <v>0</v>
      </c>
      <c r="U126" s="64">
        <f>'比較表'!H120</f>
        <v>1</v>
      </c>
      <c r="V126" s="63">
        <f>'比較表'!H122</f>
        <v>0</v>
      </c>
      <c r="W126" s="65">
        <f>'比較表'!H124</f>
        <v>0</v>
      </c>
      <c r="X126" s="64">
        <f>'比較表'!H126</f>
        <v>0</v>
      </c>
    </row>
    <row r="127" spans="1:24" ht="15" customHeight="1">
      <c r="A127" s="29" t="s">
        <v>177</v>
      </c>
      <c r="B127" s="66">
        <f>'比較表'!I88</f>
        <v>1</v>
      </c>
      <c r="C127" s="67">
        <f>'比較表'!I90</f>
        <v>1</v>
      </c>
      <c r="D127" s="68">
        <f>'比較表'!I92</f>
        <v>0</v>
      </c>
      <c r="E127" s="67">
        <f>'比較表'!I94</f>
        <v>1</v>
      </c>
      <c r="F127" s="69">
        <f>'比較表'!I96</f>
        <v>1</v>
      </c>
      <c r="G127" s="69">
        <f>'比較表'!I98</f>
        <v>1</v>
      </c>
      <c r="H127" s="68">
        <f>'比較表'!I100</f>
        <v>1</v>
      </c>
      <c r="I127" s="67">
        <f>'比較表'!I102</f>
        <v>1</v>
      </c>
      <c r="J127" s="69">
        <f>'比較表'!I104</f>
        <v>1</v>
      </c>
      <c r="K127" s="69">
        <f>'比較表'!I106</f>
        <v>0</v>
      </c>
      <c r="L127" s="69">
        <f>'比較表'!I108</f>
        <v>1</v>
      </c>
      <c r="M127" s="69">
        <f>'比較表'!I110</f>
        <v>1</v>
      </c>
      <c r="N127" s="69">
        <f>'比較表'!I112</f>
        <v>1</v>
      </c>
      <c r="O127" s="69">
        <f>'比較表'!I114</f>
        <v>1</v>
      </c>
      <c r="P127" s="69">
        <f>'比較表'!I116</f>
        <v>0</v>
      </c>
      <c r="Q127" s="69"/>
      <c r="R127" s="69"/>
      <c r="S127" s="68"/>
      <c r="T127" s="67">
        <f>'比較表'!I118</f>
        <v>1</v>
      </c>
      <c r="U127" s="68">
        <f>'比較表'!I120</f>
        <v>0</v>
      </c>
      <c r="V127" s="67">
        <f>'比較表'!I122</f>
        <v>1</v>
      </c>
      <c r="W127" s="69">
        <f>'比較表'!I124</f>
        <v>1</v>
      </c>
      <c r="X127" s="68">
        <f>'比較表'!I126</f>
        <v>1</v>
      </c>
    </row>
    <row r="128" spans="1:24" ht="15" customHeight="1">
      <c r="A128" s="29" t="s">
        <v>178</v>
      </c>
      <c r="B128" s="66">
        <f>'比較表'!J88</f>
        <v>0</v>
      </c>
      <c r="C128" s="67">
        <f>'比較表'!J90</f>
        <v>0</v>
      </c>
      <c r="D128" s="68">
        <f>'比較表'!J92</f>
        <v>0</v>
      </c>
      <c r="E128" s="67">
        <f>'比較表'!J94</f>
        <v>0</v>
      </c>
      <c r="F128" s="69">
        <f>'比較表'!J96</f>
        <v>0</v>
      </c>
      <c r="G128" s="69">
        <f>'比較表'!J98</f>
        <v>0</v>
      </c>
      <c r="H128" s="68">
        <f>'比較表'!J100</f>
        <v>0</v>
      </c>
      <c r="I128" s="67">
        <f>'比較表'!J102</f>
        <v>0</v>
      </c>
      <c r="J128" s="69">
        <f>'比較表'!J104</f>
        <v>0</v>
      </c>
      <c r="K128" s="69">
        <f>'比較表'!J106</f>
        <v>0</v>
      </c>
      <c r="L128" s="69">
        <f>'比較表'!J108</f>
        <v>0</v>
      </c>
      <c r="M128" s="69">
        <f>'比較表'!J110</f>
        <v>0</v>
      </c>
      <c r="N128" s="69">
        <f>'比較表'!J112</f>
        <v>0</v>
      </c>
      <c r="O128" s="69">
        <f>'比較表'!J114</f>
        <v>0</v>
      </c>
      <c r="P128" s="69">
        <f>'比較表'!J116</f>
        <v>0</v>
      </c>
      <c r="Q128" s="69"/>
      <c r="R128" s="69"/>
      <c r="S128" s="68"/>
      <c r="T128" s="67">
        <f>'比較表'!J118</f>
        <v>0</v>
      </c>
      <c r="U128" s="68">
        <f>'比較表'!J120</f>
        <v>0</v>
      </c>
      <c r="V128" s="67">
        <f>'比較表'!J122</f>
        <v>0</v>
      </c>
      <c r="W128" s="69">
        <f>'比較表'!J124</f>
        <v>0</v>
      </c>
      <c r="X128" s="68">
        <f>'比較表'!J126</f>
        <v>0</v>
      </c>
    </row>
    <row r="129" spans="1:24" ht="15" customHeight="1" thickBot="1">
      <c r="A129" s="35" t="s">
        <v>179</v>
      </c>
      <c r="B129" s="70">
        <f>'比較表'!K88</f>
        <v>0</v>
      </c>
      <c r="C129" s="71">
        <f>'比較表'!K90</f>
        <v>0</v>
      </c>
      <c r="D129" s="72">
        <f>'比較表'!K92</f>
        <v>0</v>
      </c>
      <c r="E129" s="71">
        <f>'比較表'!K94</f>
        <v>0</v>
      </c>
      <c r="F129" s="73">
        <f>'比較表'!K96</f>
        <v>0</v>
      </c>
      <c r="G129" s="73">
        <f>'比較表'!K98</f>
        <v>0</v>
      </c>
      <c r="H129" s="72">
        <f>'比較表'!K100</f>
        <v>0</v>
      </c>
      <c r="I129" s="71">
        <f>'比較表'!K102</f>
        <v>0</v>
      </c>
      <c r="J129" s="73">
        <f>'比較表'!K104</f>
        <v>0</v>
      </c>
      <c r="K129" s="73">
        <f>'比較表'!K106</f>
        <v>0</v>
      </c>
      <c r="L129" s="73">
        <f>'比較表'!K108</f>
        <v>0</v>
      </c>
      <c r="M129" s="73">
        <f>'比較表'!K110</f>
        <v>0</v>
      </c>
      <c r="N129" s="73">
        <f>'比較表'!K112</f>
        <v>0</v>
      </c>
      <c r="O129" s="73">
        <f>'比較表'!K114</f>
        <v>0</v>
      </c>
      <c r="P129" s="73">
        <f>'比較表'!K116</f>
        <v>0</v>
      </c>
      <c r="Q129" s="73"/>
      <c r="R129" s="73"/>
      <c r="S129" s="72"/>
      <c r="T129" s="71">
        <f>'比較表'!K118</f>
        <v>0</v>
      </c>
      <c r="U129" s="72">
        <f>'比較表'!K120</f>
        <v>0</v>
      </c>
      <c r="V129" s="71">
        <f>'比較表'!K122</f>
        <v>0</v>
      </c>
      <c r="W129" s="73">
        <f>'比較表'!K124</f>
        <v>0</v>
      </c>
      <c r="X129" s="72">
        <f>'比較表'!K126</f>
        <v>0</v>
      </c>
    </row>
    <row r="130" spans="1:24" ht="15" customHeight="1" thickBot="1" thickTop="1">
      <c r="A130" s="41" t="s">
        <v>183</v>
      </c>
      <c r="B130" s="70">
        <f>'比較表'!L88</f>
        <v>0</v>
      </c>
      <c r="C130" s="71">
        <f>'比較表'!L90</f>
        <v>0</v>
      </c>
      <c r="D130" s="72">
        <f>'比較表'!L92</f>
        <v>0</v>
      </c>
      <c r="E130" s="71">
        <f>'比較表'!L94</f>
        <v>0</v>
      </c>
      <c r="F130" s="73">
        <f>'比較表'!L96</f>
        <v>0</v>
      </c>
      <c r="G130" s="73">
        <f>'比較表'!L98</f>
        <v>0</v>
      </c>
      <c r="H130" s="72">
        <f>'比較表'!L100</f>
        <v>0</v>
      </c>
      <c r="I130" s="71">
        <f>'比較表'!L102</f>
        <v>0</v>
      </c>
      <c r="J130" s="73">
        <f>'比較表'!L104</f>
        <v>0</v>
      </c>
      <c r="K130" s="73">
        <f>'比較表'!L106</f>
        <v>0</v>
      </c>
      <c r="L130" s="73">
        <f>'比較表'!L108</f>
        <v>0</v>
      </c>
      <c r="M130" s="73">
        <f>'比較表'!L110</f>
        <v>0</v>
      </c>
      <c r="N130" s="73">
        <f>'比較表'!L112</f>
        <v>0</v>
      </c>
      <c r="O130" s="73">
        <f>'比較表'!L114</f>
        <v>0</v>
      </c>
      <c r="P130" s="73">
        <f>'比較表'!L116</f>
        <v>0</v>
      </c>
      <c r="Q130" s="73"/>
      <c r="R130" s="73"/>
      <c r="S130" s="72"/>
      <c r="T130" s="71">
        <f>'比較表'!L118</f>
        <v>0</v>
      </c>
      <c r="U130" s="72">
        <f>'比較表'!L120</f>
        <v>0</v>
      </c>
      <c r="V130" s="71">
        <f>'比較表'!L122</f>
        <v>0</v>
      </c>
      <c r="W130" s="73">
        <f>'比較表'!L124</f>
        <v>0</v>
      </c>
      <c r="X130" s="72">
        <f>'比較表'!L126</f>
        <v>0</v>
      </c>
    </row>
    <row r="131" spans="1:24" ht="15" customHeight="1" thickBot="1" thickTop="1">
      <c r="A131" s="41" t="s">
        <v>185</v>
      </c>
      <c r="B131" s="87">
        <f>SUM(B126:B130)</f>
        <v>1</v>
      </c>
      <c r="C131" s="88">
        <f aca="true" t="shared" si="6" ref="C131:X131">SUM(C126:C130)</f>
        <v>1</v>
      </c>
      <c r="D131" s="89">
        <f t="shared" si="6"/>
        <v>1</v>
      </c>
      <c r="E131" s="88">
        <f t="shared" si="6"/>
        <v>1</v>
      </c>
      <c r="F131" s="90">
        <f t="shared" si="6"/>
        <v>1</v>
      </c>
      <c r="G131" s="90">
        <f t="shared" si="6"/>
        <v>1</v>
      </c>
      <c r="H131" s="89">
        <f t="shared" si="6"/>
        <v>1</v>
      </c>
      <c r="I131" s="88">
        <f t="shared" si="6"/>
        <v>1</v>
      </c>
      <c r="J131" s="90">
        <f t="shared" si="6"/>
        <v>1</v>
      </c>
      <c r="K131" s="90">
        <f t="shared" si="6"/>
        <v>1</v>
      </c>
      <c r="L131" s="90">
        <f t="shared" si="6"/>
        <v>1</v>
      </c>
      <c r="M131" s="90">
        <f t="shared" si="6"/>
        <v>1</v>
      </c>
      <c r="N131" s="90">
        <f t="shared" si="6"/>
        <v>1</v>
      </c>
      <c r="O131" s="90">
        <f t="shared" si="6"/>
        <v>1</v>
      </c>
      <c r="P131" s="90">
        <f t="shared" si="6"/>
        <v>1</v>
      </c>
      <c r="Q131" s="90"/>
      <c r="R131" s="90"/>
      <c r="S131" s="89"/>
      <c r="T131" s="88">
        <f t="shared" si="6"/>
        <v>1</v>
      </c>
      <c r="U131" s="89">
        <f t="shared" si="6"/>
        <v>1</v>
      </c>
      <c r="V131" s="88">
        <f t="shared" si="6"/>
        <v>1</v>
      </c>
      <c r="W131" s="90">
        <f t="shared" si="6"/>
        <v>1</v>
      </c>
      <c r="X131" s="89">
        <f t="shared" si="6"/>
        <v>1</v>
      </c>
    </row>
    <row r="132" spans="1:24" s="75" customFormat="1" ht="15" customHeight="1" thickBot="1" thickTop="1">
      <c r="A132" s="42" t="s">
        <v>180</v>
      </c>
      <c r="B132" s="44">
        <f>((B126*2)+(B127*2)+(B128))/(B131*2)</f>
        <v>1</v>
      </c>
      <c r="C132" s="97">
        <f aca="true" t="shared" si="7" ref="C132:X132">((C126*2)+(C127*2)+(C128))/(C131*2)</f>
        <v>1</v>
      </c>
      <c r="D132" s="106">
        <f t="shared" si="7"/>
        <v>1</v>
      </c>
      <c r="E132" s="97">
        <f t="shared" si="7"/>
        <v>1</v>
      </c>
      <c r="F132" s="107">
        <f t="shared" si="7"/>
        <v>1</v>
      </c>
      <c r="G132" s="107">
        <f t="shared" si="7"/>
        <v>1</v>
      </c>
      <c r="H132" s="106">
        <f t="shared" si="7"/>
        <v>1</v>
      </c>
      <c r="I132" s="97">
        <f t="shared" si="7"/>
        <v>1</v>
      </c>
      <c r="J132" s="107">
        <f t="shared" si="7"/>
        <v>1</v>
      </c>
      <c r="K132" s="107">
        <f t="shared" si="7"/>
        <v>1</v>
      </c>
      <c r="L132" s="107">
        <f t="shared" si="7"/>
        <v>1</v>
      </c>
      <c r="M132" s="107">
        <f t="shared" si="7"/>
        <v>1</v>
      </c>
      <c r="N132" s="107">
        <f t="shared" si="7"/>
        <v>1</v>
      </c>
      <c r="O132" s="107">
        <f t="shared" si="7"/>
        <v>1</v>
      </c>
      <c r="P132" s="107">
        <f t="shared" si="7"/>
        <v>1</v>
      </c>
      <c r="Q132" s="107"/>
      <c r="R132" s="107"/>
      <c r="S132" s="106"/>
      <c r="T132" s="97">
        <f t="shared" si="7"/>
        <v>1</v>
      </c>
      <c r="U132" s="106">
        <f t="shared" si="7"/>
        <v>1</v>
      </c>
      <c r="V132" s="97">
        <f t="shared" si="7"/>
        <v>1</v>
      </c>
      <c r="W132" s="107">
        <f t="shared" si="7"/>
        <v>1</v>
      </c>
      <c r="X132" s="106">
        <f t="shared" si="7"/>
        <v>1</v>
      </c>
    </row>
    <row r="133" spans="1:24" s="81" customFormat="1" ht="15" customHeight="1" thickBot="1" thickTop="1">
      <c r="A133" s="109" t="s">
        <v>181</v>
      </c>
      <c r="B133" s="76">
        <f>AVERAGE(B132)</f>
        <v>1</v>
      </c>
      <c r="C133" s="77">
        <f>AVERAGE(C132:D132)</f>
        <v>1</v>
      </c>
      <c r="D133" s="77">
        <f>AVERAGE(E132:H132)</f>
        <v>1</v>
      </c>
      <c r="E133" s="78">
        <f>AVERAGE(I132:P132)</f>
        <v>1</v>
      </c>
      <c r="F133" s="79">
        <f>AVERAGE(T132:U132)</f>
        <v>1</v>
      </c>
      <c r="G133" s="79">
        <f>AVERAGE(V132:X132)</f>
        <v>1</v>
      </c>
      <c r="H133" s="80"/>
      <c r="I133" s="80"/>
      <c r="J133" s="80"/>
      <c r="K133" s="80"/>
      <c r="L133" s="80"/>
      <c r="M133" s="80"/>
      <c r="N133" s="80"/>
      <c r="O133" s="80"/>
      <c r="P133" s="80"/>
      <c r="Q133" s="80"/>
      <c r="R133" s="80"/>
      <c r="S133" s="80"/>
      <c r="T133" s="80"/>
      <c r="U133" s="80"/>
      <c r="V133" s="80"/>
      <c r="W133" s="80"/>
      <c r="X133" s="80"/>
    </row>
    <row r="134" spans="1:24" s="81" customFormat="1" ht="15" customHeight="1" thickBot="1" thickTop="1">
      <c r="A134" s="110"/>
      <c r="B134" s="108" t="s">
        <v>187</v>
      </c>
      <c r="C134" s="82" t="s">
        <v>188</v>
      </c>
      <c r="D134" s="82" t="s">
        <v>150</v>
      </c>
      <c r="E134" s="83" t="s">
        <v>154</v>
      </c>
      <c r="F134" s="82" t="s">
        <v>189</v>
      </c>
      <c r="G134" s="82" t="s">
        <v>158</v>
      </c>
      <c r="H134" s="84"/>
      <c r="I134" s="84"/>
      <c r="J134" s="84"/>
      <c r="K134" s="84"/>
      <c r="L134" s="84"/>
      <c r="M134" s="84"/>
      <c r="N134" s="84"/>
      <c r="O134" s="84"/>
      <c r="P134" s="84"/>
      <c r="Q134" s="84"/>
      <c r="R134" s="84"/>
      <c r="S134" s="84"/>
      <c r="T134" s="84"/>
      <c r="U134" s="84"/>
      <c r="V134" s="84"/>
      <c r="W134" s="84"/>
      <c r="X134" s="84"/>
    </row>
    <row r="135" spans="1:23" s="81" customFormat="1" ht="15" customHeight="1">
      <c r="A135" s="86"/>
      <c r="B135" s="45"/>
      <c r="C135" s="45"/>
      <c r="D135" s="45"/>
      <c r="E135" s="84"/>
      <c r="F135" s="84"/>
      <c r="G135" s="84"/>
      <c r="H135" s="84"/>
      <c r="I135" s="84"/>
      <c r="J135" s="84"/>
      <c r="K135" s="84"/>
      <c r="L135" s="84"/>
      <c r="M135" s="84"/>
      <c r="N135" s="84"/>
      <c r="O135" s="84"/>
      <c r="P135" s="84"/>
      <c r="Q135" s="84"/>
      <c r="R135" s="84"/>
      <c r="S135" s="84"/>
      <c r="T135" s="84"/>
      <c r="U135" s="84"/>
      <c r="V135" s="84"/>
      <c r="W135" s="84"/>
    </row>
    <row r="136" ht="14.25" thickBot="1">
      <c r="A136" s="16" t="s">
        <v>218</v>
      </c>
    </row>
    <row r="137" spans="1:29" ht="13.5">
      <c r="A137" s="22" t="s">
        <v>182</v>
      </c>
      <c r="B137" s="23">
        <f>'比較表'!M6</f>
        <v>0</v>
      </c>
      <c r="C137" s="24">
        <f>'比較表'!M9</f>
        <v>0</v>
      </c>
      <c r="D137" s="25">
        <f>'比較表'!M12</f>
        <v>0</v>
      </c>
      <c r="E137" s="26">
        <f>'比較表'!M15</f>
        <v>0</v>
      </c>
      <c r="F137" s="24">
        <f>'比較表'!M18</f>
        <v>0</v>
      </c>
      <c r="G137" s="24"/>
      <c r="H137" s="24">
        <f>'比較表'!M24</f>
        <v>0</v>
      </c>
      <c r="I137" s="25">
        <f>'比較表'!M27</f>
        <v>0</v>
      </c>
      <c r="J137" s="27">
        <f>'比較表'!M30</f>
        <v>0</v>
      </c>
      <c r="K137" s="23">
        <f>'比較表'!M33</f>
        <v>0</v>
      </c>
      <c r="L137" s="24">
        <f>'比較表'!M36</f>
        <v>0</v>
      </c>
      <c r="M137" s="25">
        <f>'比較表'!M39</f>
        <v>0</v>
      </c>
      <c r="N137" s="26">
        <f>'比較表'!M42</f>
        <v>0</v>
      </c>
      <c r="O137" s="24">
        <f>'比較表'!M45</f>
        <v>0</v>
      </c>
      <c r="P137" s="24">
        <f>'比較表'!M48</f>
        <v>0</v>
      </c>
      <c r="Q137" s="27">
        <f>'比較表'!M51</f>
        <v>0</v>
      </c>
      <c r="R137" s="23">
        <f>'比較表'!M54</f>
        <v>0</v>
      </c>
      <c r="S137" s="24">
        <f>'比較表'!M57</f>
        <v>0</v>
      </c>
      <c r="T137" s="24">
        <f>'比較表'!M60</f>
        <v>0</v>
      </c>
      <c r="U137" s="25">
        <f>'比較表'!M63</f>
        <v>0</v>
      </c>
      <c r="V137" s="26">
        <f>'比較表'!M66</f>
        <v>0</v>
      </c>
      <c r="W137" s="27">
        <f>'比較表'!M69</f>
        <v>0</v>
      </c>
      <c r="X137" s="26">
        <f>'比較表'!M72</f>
        <v>0</v>
      </c>
      <c r="Y137" s="24">
        <f>'比較表'!M75</f>
        <v>0</v>
      </c>
      <c r="Z137" s="24">
        <f>'比較表'!M78</f>
        <v>0</v>
      </c>
      <c r="AA137" s="24">
        <f>'比較表'!M81</f>
        <v>0</v>
      </c>
      <c r="AB137" s="27">
        <f>'比較表'!M84</f>
        <v>0</v>
      </c>
      <c r="AC137" s="28"/>
    </row>
    <row r="138" spans="1:29" ht="13.5">
      <c r="A138" s="29" t="s">
        <v>177</v>
      </c>
      <c r="B138" s="30">
        <f>'比較表'!N6</f>
        <v>0</v>
      </c>
      <c r="C138" s="31">
        <f>'比較表'!N9</f>
        <v>0</v>
      </c>
      <c r="D138" s="32">
        <f>'比較表'!N12</f>
        <v>0</v>
      </c>
      <c r="E138" s="33">
        <f>'比較表'!N15</f>
        <v>0</v>
      </c>
      <c r="F138" s="31">
        <f>'比較表'!N18</f>
        <v>0</v>
      </c>
      <c r="G138" s="31"/>
      <c r="H138" s="31">
        <f>'比較表'!N24</f>
        <v>0</v>
      </c>
      <c r="I138" s="32">
        <f>'比較表'!N27</f>
        <v>0</v>
      </c>
      <c r="J138" s="34">
        <f>'比較表'!N30</f>
        <v>0</v>
      </c>
      <c r="K138" s="30">
        <f>'比較表'!N33</f>
        <v>0</v>
      </c>
      <c r="L138" s="31">
        <f>'比較表'!N36</f>
        <v>0</v>
      </c>
      <c r="M138" s="32">
        <f>'比較表'!N39</f>
        <v>0</v>
      </c>
      <c r="N138" s="33">
        <f>'比較表'!N42</f>
        <v>0</v>
      </c>
      <c r="O138" s="31">
        <f>'比較表'!N45</f>
        <v>0</v>
      </c>
      <c r="P138" s="31">
        <f>'比較表'!N48</f>
        <v>0</v>
      </c>
      <c r="Q138" s="34">
        <f>'比較表'!N51</f>
        <v>0</v>
      </c>
      <c r="R138" s="30">
        <f>'比較表'!N54</f>
        <v>0</v>
      </c>
      <c r="S138" s="31">
        <f>'比較表'!N57</f>
        <v>0</v>
      </c>
      <c r="T138" s="31">
        <f>'比較表'!N60</f>
        <v>0</v>
      </c>
      <c r="U138" s="32">
        <f>'比較表'!N63</f>
        <v>0</v>
      </c>
      <c r="V138" s="33">
        <f>'比較表'!N66</f>
        <v>0</v>
      </c>
      <c r="W138" s="34">
        <f>'比較表'!N69</f>
        <v>0</v>
      </c>
      <c r="X138" s="33">
        <f>'比較表'!N72</f>
        <v>0</v>
      </c>
      <c r="Y138" s="31">
        <f>'比較表'!N75</f>
        <v>0</v>
      </c>
      <c r="Z138" s="31">
        <f>'比較表'!N78</f>
        <v>0</v>
      </c>
      <c r="AA138" s="31">
        <f>'比較表'!N81</f>
        <v>0</v>
      </c>
      <c r="AB138" s="34">
        <f>'比較表'!N84</f>
        <v>0</v>
      </c>
      <c r="AC138" s="28"/>
    </row>
    <row r="139" spans="1:29" ht="13.5">
      <c r="A139" s="29" t="s">
        <v>178</v>
      </c>
      <c r="B139" s="30">
        <f>'比較表'!O6</f>
        <v>0</v>
      </c>
      <c r="C139" s="31">
        <f>'比較表'!O9</f>
        <v>0</v>
      </c>
      <c r="D139" s="32">
        <f>'比較表'!O12</f>
        <v>0</v>
      </c>
      <c r="E139" s="33">
        <f>'比較表'!O15</f>
        <v>0</v>
      </c>
      <c r="F139" s="31">
        <f>'比較表'!O18</f>
        <v>0</v>
      </c>
      <c r="G139" s="31"/>
      <c r="H139" s="31">
        <f>'比較表'!O24</f>
        <v>0</v>
      </c>
      <c r="I139" s="32">
        <f>'比較表'!O27</f>
        <v>0</v>
      </c>
      <c r="J139" s="34">
        <f>'比較表'!O30</f>
        <v>0</v>
      </c>
      <c r="K139" s="30">
        <f>'比較表'!O33</f>
        <v>0</v>
      </c>
      <c r="L139" s="31">
        <f>'比較表'!O36</f>
        <v>0</v>
      </c>
      <c r="M139" s="32">
        <f>'比較表'!O39</f>
        <v>0</v>
      </c>
      <c r="N139" s="33">
        <f>'比較表'!O42</f>
        <v>0</v>
      </c>
      <c r="O139" s="31">
        <f>'比較表'!O45</f>
        <v>0</v>
      </c>
      <c r="P139" s="31">
        <f>'比較表'!O48</f>
        <v>0</v>
      </c>
      <c r="Q139" s="34">
        <f>'比較表'!O51</f>
        <v>0</v>
      </c>
      <c r="R139" s="30">
        <f>'比較表'!O54</f>
        <v>0</v>
      </c>
      <c r="S139" s="31">
        <f>'比較表'!O57</f>
        <v>0</v>
      </c>
      <c r="T139" s="31">
        <f>'比較表'!O60</f>
        <v>0</v>
      </c>
      <c r="U139" s="32">
        <f>'比較表'!O63</f>
        <v>0</v>
      </c>
      <c r="V139" s="33">
        <f>'比較表'!O66</f>
        <v>0</v>
      </c>
      <c r="W139" s="34">
        <f>'比較表'!O69</f>
        <v>0</v>
      </c>
      <c r="X139" s="33">
        <f>'比較表'!O72</f>
        <v>0</v>
      </c>
      <c r="Y139" s="31">
        <f>'比較表'!O75</f>
        <v>0</v>
      </c>
      <c r="Z139" s="31">
        <f>'比較表'!O78</f>
        <v>0</v>
      </c>
      <c r="AA139" s="31">
        <f>'比較表'!O81</f>
        <v>0</v>
      </c>
      <c r="AB139" s="34">
        <f>'比較表'!O84</f>
        <v>0</v>
      </c>
      <c r="AC139" s="28"/>
    </row>
    <row r="140" spans="1:29" ht="14.25" thickBot="1">
      <c r="A140" s="35" t="s">
        <v>179</v>
      </c>
      <c r="B140" s="36">
        <f>'比較表'!P6</f>
        <v>0</v>
      </c>
      <c r="C140" s="37">
        <f>'比較表'!P9</f>
        <v>0</v>
      </c>
      <c r="D140" s="38">
        <f>'比較表'!P12</f>
        <v>0</v>
      </c>
      <c r="E140" s="39">
        <f>'比較表'!P15</f>
        <v>0</v>
      </c>
      <c r="F140" s="37">
        <f>'比較表'!P18</f>
        <v>0</v>
      </c>
      <c r="G140" s="37"/>
      <c r="H140" s="37">
        <f>'比較表'!P24</f>
        <v>0</v>
      </c>
      <c r="I140" s="38">
        <f>'比較表'!P27</f>
        <v>0</v>
      </c>
      <c r="J140" s="40">
        <f>'比較表'!P30</f>
        <v>0</v>
      </c>
      <c r="K140" s="36">
        <f>'比較表'!P33</f>
        <v>0</v>
      </c>
      <c r="L140" s="37">
        <f>'比較表'!P36</f>
        <v>0</v>
      </c>
      <c r="M140" s="38">
        <f>'比較表'!P39</f>
        <v>0</v>
      </c>
      <c r="N140" s="39">
        <f>'比較表'!P42</f>
        <v>0</v>
      </c>
      <c r="O140" s="37">
        <f>'比較表'!P45</f>
        <v>0</v>
      </c>
      <c r="P140" s="37">
        <f>'比較表'!P48</f>
        <v>0</v>
      </c>
      <c r="Q140" s="40">
        <f>'比較表'!P51</f>
        <v>0</v>
      </c>
      <c r="R140" s="36">
        <f>'比較表'!P54</f>
        <v>0</v>
      </c>
      <c r="S140" s="37">
        <f>'比較表'!P57</f>
        <v>0</v>
      </c>
      <c r="T140" s="37">
        <f>'比較表'!P60</f>
        <v>0</v>
      </c>
      <c r="U140" s="38">
        <f>'比較表'!P63</f>
        <v>0</v>
      </c>
      <c r="V140" s="39">
        <f>'比較表'!P66</f>
        <v>0</v>
      </c>
      <c r="W140" s="40">
        <f>'比較表'!P69</f>
        <v>0</v>
      </c>
      <c r="X140" s="39">
        <f>'比較表'!P72</f>
        <v>0</v>
      </c>
      <c r="Y140" s="37">
        <f>'比較表'!P75</f>
        <v>0</v>
      </c>
      <c r="Z140" s="37">
        <f>'比較表'!P78</f>
        <v>0</v>
      </c>
      <c r="AA140" s="37">
        <f>'比較表'!P81</f>
        <v>0</v>
      </c>
      <c r="AB140" s="40">
        <f>'比較表'!P84</f>
        <v>0</v>
      </c>
      <c r="AC140" s="28"/>
    </row>
    <row r="141" spans="1:29" ht="15" thickBot="1" thickTop="1">
      <c r="A141" s="41" t="s">
        <v>183</v>
      </c>
      <c r="B141" s="36">
        <f>'比較表'!Q6</f>
        <v>0</v>
      </c>
      <c r="C141" s="37">
        <f>'比較表'!Q9</f>
        <v>0</v>
      </c>
      <c r="D141" s="38">
        <f>'比較表'!Q12</f>
        <v>0</v>
      </c>
      <c r="E141" s="39">
        <f>'比較表'!Q15</f>
        <v>0</v>
      </c>
      <c r="F141" s="37">
        <f>'比較表'!Q18</f>
        <v>0</v>
      </c>
      <c r="G141" s="37"/>
      <c r="H141" s="37">
        <f>'比較表'!Q24</f>
        <v>0</v>
      </c>
      <c r="I141" s="38">
        <f>'比較表'!Q27</f>
        <v>0</v>
      </c>
      <c r="J141" s="40">
        <f>'比較表'!Q30</f>
        <v>0</v>
      </c>
      <c r="K141" s="36">
        <f>'比較表'!Q33</f>
        <v>0</v>
      </c>
      <c r="L141" s="37">
        <f>'比較表'!Q36</f>
        <v>0</v>
      </c>
      <c r="M141" s="38">
        <f>'比較表'!Q39</f>
        <v>0</v>
      </c>
      <c r="N141" s="39">
        <f>'比較表'!Q42</f>
        <v>0</v>
      </c>
      <c r="O141" s="37">
        <f>'比較表'!Q45</f>
        <v>0</v>
      </c>
      <c r="P141" s="37">
        <f>'比較表'!Q48</f>
        <v>0</v>
      </c>
      <c r="Q141" s="40">
        <f>'比較表'!Q51</f>
        <v>0</v>
      </c>
      <c r="R141" s="36">
        <f>'比較表'!Q54</f>
        <v>0</v>
      </c>
      <c r="S141" s="37">
        <f>'比較表'!Q57</f>
        <v>0</v>
      </c>
      <c r="T141" s="37">
        <f>'比較表'!Q60</f>
        <v>0</v>
      </c>
      <c r="U141" s="38">
        <f>'比較表'!Q63</f>
        <v>0</v>
      </c>
      <c r="V141" s="39">
        <f>'比較表'!Q66</f>
        <v>0</v>
      </c>
      <c r="W141" s="40">
        <f>'比較表'!Q69</f>
        <v>0</v>
      </c>
      <c r="X141" s="39">
        <f>'比較表'!Q72</f>
        <v>0</v>
      </c>
      <c r="Y141" s="37">
        <f>'比較表'!Q75</f>
        <v>0</v>
      </c>
      <c r="Z141" s="37">
        <f>'比較表'!Q78</f>
        <v>0</v>
      </c>
      <c r="AA141" s="37">
        <f>'比較表'!Q81</f>
        <v>0</v>
      </c>
      <c r="AB141" s="40">
        <f>'比較表'!Q84</f>
        <v>0</v>
      </c>
      <c r="AC141" s="28">
        <f>SUM(B137:AB141)</f>
        <v>0</v>
      </c>
    </row>
    <row r="142" spans="1:29" ht="15" thickBot="1" thickTop="1">
      <c r="A142" s="42" t="s">
        <v>180</v>
      </c>
      <c r="B142" s="43">
        <f>((B137*2)+(B138*2)+(B139))/2</f>
        <v>0</v>
      </c>
      <c r="C142" s="43">
        <f aca="true" t="shared" si="8" ref="C142:AB142">((C137*2)+(C138*2)+(C139))/2</f>
        <v>0</v>
      </c>
      <c r="D142" s="44">
        <f t="shared" si="8"/>
        <v>0</v>
      </c>
      <c r="E142" s="97">
        <f t="shared" si="8"/>
        <v>0</v>
      </c>
      <c r="F142" s="43">
        <f t="shared" si="8"/>
        <v>0</v>
      </c>
      <c r="G142" s="43"/>
      <c r="H142" s="43">
        <f t="shared" si="8"/>
        <v>0</v>
      </c>
      <c r="I142" s="43">
        <f t="shared" si="8"/>
        <v>0</v>
      </c>
      <c r="J142" s="96">
        <f t="shared" si="8"/>
        <v>0</v>
      </c>
      <c r="K142" s="43">
        <f t="shared" si="8"/>
        <v>0</v>
      </c>
      <c r="L142" s="43">
        <f t="shared" si="8"/>
        <v>0</v>
      </c>
      <c r="M142" s="44">
        <f t="shared" si="8"/>
        <v>0</v>
      </c>
      <c r="N142" s="97">
        <f t="shared" si="8"/>
        <v>0</v>
      </c>
      <c r="O142" s="43">
        <f t="shared" si="8"/>
        <v>0</v>
      </c>
      <c r="P142" s="43">
        <f t="shared" si="8"/>
        <v>0</v>
      </c>
      <c r="Q142" s="96">
        <f t="shared" si="8"/>
        <v>0</v>
      </c>
      <c r="R142" s="43">
        <f t="shared" si="8"/>
        <v>0</v>
      </c>
      <c r="S142" s="43">
        <f t="shared" si="8"/>
        <v>0</v>
      </c>
      <c r="T142" s="43">
        <f t="shared" si="8"/>
        <v>0</v>
      </c>
      <c r="U142" s="44">
        <f t="shared" si="8"/>
        <v>0</v>
      </c>
      <c r="V142" s="97">
        <f t="shared" si="8"/>
        <v>0</v>
      </c>
      <c r="W142" s="96">
        <f t="shared" si="8"/>
        <v>0</v>
      </c>
      <c r="X142" s="97">
        <f t="shared" si="8"/>
        <v>0</v>
      </c>
      <c r="Y142" s="43">
        <f t="shared" si="8"/>
        <v>0</v>
      </c>
      <c r="Z142" s="43">
        <f t="shared" si="8"/>
        <v>0</v>
      </c>
      <c r="AA142" s="43">
        <f t="shared" si="8"/>
        <v>0</v>
      </c>
      <c r="AB142" s="96">
        <f t="shared" si="8"/>
        <v>0</v>
      </c>
      <c r="AC142" s="45"/>
    </row>
    <row r="143" spans="1:13" ht="15" thickBot="1" thickTop="1">
      <c r="A143" s="46" t="s">
        <v>181</v>
      </c>
      <c r="B143" s="47">
        <f>AVERAGE(B142:D142)</f>
        <v>0</v>
      </c>
      <c r="C143" s="48">
        <f>AVERAGE(E142:J142)</f>
        <v>0</v>
      </c>
      <c r="D143" s="48">
        <f>AVERAGE(K142:M142)</f>
        <v>0</v>
      </c>
      <c r="E143" s="48">
        <f>AVERAGE(N142:Q142)</f>
        <v>0</v>
      </c>
      <c r="F143" s="48">
        <f>AVERAGE(R142:U142)</f>
        <v>0</v>
      </c>
      <c r="G143" s="48">
        <f>AVERAGE(V142:W142)</f>
        <v>0</v>
      </c>
      <c r="H143" s="91">
        <f>AVERAGE(X142:AB142)</f>
        <v>0</v>
      </c>
      <c r="I143" s="50"/>
      <c r="J143" s="50"/>
      <c r="K143" s="50"/>
      <c r="L143" s="50"/>
      <c r="M143" s="51"/>
    </row>
    <row r="144" spans="2:12" ht="15" thickBot="1" thickTop="1">
      <c r="B144" s="52" t="s">
        <v>116</v>
      </c>
      <c r="C144" s="53" t="s">
        <v>120</v>
      </c>
      <c r="D144" s="53" t="s">
        <v>126</v>
      </c>
      <c r="E144" s="53" t="s">
        <v>130</v>
      </c>
      <c r="F144" s="53" t="s">
        <v>135</v>
      </c>
      <c r="G144" s="53" t="s">
        <v>140</v>
      </c>
      <c r="H144" s="82" t="s">
        <v>162</v>
      </c>
      <c r="I144" s="55"/>
      <c r="J144" s="55"/>
      <c r="K144" s="55"/>
      <c r="L144" s="55"/>
    </row>
    <row r="146" ht="14.25" thickBot="1">
      <c r="A146" s="16" t="s">
        <v>219</v>
      </c>
    </row>
    <row r="147" spans="1:29" ht="13.5">
      <c r="A147" s="22" t="s">
        <v>182</v>
      </c>
      <c r="B147" s="23">
        <f>'比較表'!M7</f>
        <v>0</v>
      </c>
      <c r="C147" s="24">
        <f>'比較表'!M10</f>
        <v>0</v>
      </c>
      <c r="D147" s="25">
        <f>'比較表'!M13</f>
        <v>0</v>
      </c>
      <c r="E147" s="26">
        <f>'比較表'!M16</f>
        <v>0</v>
      </c>
      <c r="F147" s="24">
        <f>'比較表'!M19</f>
        <v>0</v>
      </c>
      <c r="G147" s="24"/>
      <c r="H147" s="24">
        <f>'比較表'!M25</f>
        <v>0</v>
      </c>
      <c r="I147" s="25">
        <f>'比較表'!M28</f>
        <v>0</v>
      </c>
      <c r="J147" s="27">
        <f>'比較表'!M31</f>
        <v>0</v>
      </c>
      <c r="K147" s="23">
        <f>'比較表'!M34</f>
        <v>0</v>
      </c>
      <c r="L147" s="24">
        <f>'比較表'!M37</f>
        <v>0</v>
      </c>
      <c r="M147" s="25">
        <f>'比較表'!M40</f>
        <v>0</v>
      </c>
      <c r="N147" s="26">
        <f>'比較表'!M43</f>
        <v>0</v>
      </c>
      <c r="O147" s="24">
        <f>'比較表'!M46</f>
        <v>0</v>
      </c>
      <c r="P147" s="24">
        <f>'比較表'!M49</f>
        <v>0</v>
      </c>
      <c r="Q147" s="27">
        <f>'比較表'!M52</f>
        <v>0</v>
      </c>
      <c r="R147" s="23">
        <f>'比較表'!M55</f>
        <v>0</v>
      </c>
      <c r="S147" s="24">
        <f>'比較表'!M58</f>
        <v>0</v>
      </c>
      <c r="T147" s="24">
        <f>'比較表'!M61</f>
        <v>0</v>
      </c>
      <c r="U147" s="25">
        <f>'比較表'!M64</f>
        <v>0</v>
      </c>
      <c r="V147" s="26">
        <f>'比較表'!M67</f>
        <v>0</v>
      </c>
      <c r="W147" s="27">
        <f>'比較表'!M70</f>
        <v>0</v>
      </c>
      <c r="X147" s="23">
        <f>'比較表'!M73</f>
        <v>0</v>
      </c>
      <c r="Y147" s="24">
        <f>'比較表'!M76</f>
        <v>0</v>
      </c>
      <c r="Z147" s="24">
        <f>'比較表'!M79</f>
        <v>0</v>
      </c>
      <c r="AA147" s="24">
        <f>'比較表'!M82</f>
        <v>0</v>
      </c>
      <c r="AB147" s="27">
        <f>'比較表'!M85</f>
        <v>0</v>
      </c>
      <c r="AC147" s="28"/>
    </row>
    <row r="148" spans="1:29" ht="13.5">
      <c r="A148" s="29" t="s">
        <v>177</v>
      </c>
      <c r="B148" s="30">
        <f>'比較表'!N7</f>
        <v>1</v>
      </c>
      <c r="C148" s="31">
        <f>'比較表'!N10</f>
        <v>1</v>
      </c>
      <c r="D148" s="32">
        <f>'比較表'!N13</f>
        <v>1</v>
      </c>
      <c r="E148" s="33">
        <f>'比較表'!N16</f>
        <v>1</v>
      </c>
      <c r="F148" s="31">
        <f>'比較表'!N19</f>
        <v>1</v>
      </c>
      <c r="G148" s="31"/>
      <c r="H148" s="31">
        <f>'比較表'!N25</f>
        <v>1</v>
      </c>
      <c r="I148" s="32">
        <f>'比較表'!N28</f>
        <v>1</v>
      </c>
      <c r="J148" s="34">
        <f>'比較表'!N31</f>
        <v>1</v>
      </c>
      <c r="K148" s="30">
        <f>'比較表'!N34</f>
        <v>1</v>
      </c>
      <c r="L148" s="31">
        <f>'比較表'!N37</f>
        <v>1</v>
      </c>
      <c r="M148" s="32">
        <f>'比較表'!N40</f>
        <v>1</v>
      </c>
      <c r="N148" s="33">
        <f>'比較表'!N43</f>
        <v>1</v>
      </c>
      <c r="O148" s="31">
        <f>'比較表'!N46</f>
        <v>1</v>
      </c>
      <c r="P148" s="31">
        <f>'比較表'!N49</f>
        <v>1</v>
      </c>
      <c r="Q148" s="34">
        <f>'比較表'!N52</f>
        <v>1</v>
      </c>
      <c r="R148" s="30">
        <f>'比較表'!N55</f>
        <v>1</v>
      </c>
      <c r="S148" s="31">
        <f>'比較表'!N58</f>
        <v>1</v>
      </c>
      <c r="T148" s="31">
        <f>'比較表'!N61</f>
        <v>1</v>
      </c>
      <c r="U148" s="32">
        <f>'比較表'!N64</f>
        <v>1</v>
      </c>
      <c r="V148" s="33">
        <f>'比較表'!N67</f>
        <v>1</v>
      </c>
      <c r="W148" s="34">
        <f>'比較表'!N70</f>
        <v>1</v>
      </c>
      <c r="X148" s="30">
        <f>'比較表'!N73</f>
        <v>1</v>
      </c>
      <c r="Y148" s="31">
        <f>'比較表'!N76</f>
        <v>1</v>
      </c>
      <c r="Z148" s="31">
        <f>'比較表'!N79</f>
        <v>1</v>
      </c>
      <c r="AA148" s="31">
        <f>'比較表'!N82</f>
        <v>1</v>
      </c>
      <c r="AB148" s="34">
        <f>'比較表'!N85</f>
        <v>1</v>
      </c>
      <c r="AC148" s="28"/>
    </row>
    <row r="149" spans="1:29" ht="13.5">
      <c r="A149" s="29" t="s">
        <v>178</v>
      </c>
      <c r="B149" s="30">
        <f>'比較表'!O7</f>
        <v>0</v>
      </c>
      <c r="C149" s="31">
        <f>'比較表'!O10</f>
        <v>0</v>
      </c>
      <c r="D149" s="32">
        <f>'比較表'!O13</f>
        <v>0</v>
      </c>
      <c r="E149" s="33">
        <f>'比較表'!O16</f>
        <v>0</v>
      </c>
      <c r="F149" s="31">
        <f>'比較表'!O19</f>
        <v>0</v>
      </c>
      <c r="G149" s="31"/>
      <c r="H149" s="31">
        <f>'比較表'!O25</f>
        <v>0</v>
      </c>
      <c r="I149" s="32">
        <f>'比較表'!O28</f>
        <v>0</v>
      </c>
      <c r="J149" s="34">
        <f>'比較表'!O31</f>
        <v>0</v>
      </c>
      <c r="K149" s="30">
        <f>'比較表'!O34</f>
        <v>0</v>
      </c>
      <c r="L149" s="31">
        <f>'比較表'!O37</f>
        <v>0</v>
      </c>
      <c r="M149" s="32">
        <f>'比較表'!O40</f>
        <v>0</v>
      </c>
      <c r="N149" s="33">
        <f>'比較表'!O43</f>
        <v>0</v>
      </c>
      <c r="O149" s="31">
        <f>'比較表'!O46</f>
        <v>0</v>
      </c>
      <c r="P149" s="31">
        <f>'比較表'!O49</f>
        <v>0</v>
      </c>
      <c r="Q149" s="34">
        <f>'比較表'!O52</f>
        <v>0</v>
      </c>
      <c r="R149" s="30">
        <f>'比較表'!O55</f>
        <v>0</v>
      </c>
      <c r="S149" s="31">
        <f>'比較表'!O58</f>
        <v>0</v>
      </c>
      <c r="T149" s="31">
        <f>'比較表'!O61</f>
        <v>0</v>
      </c>
      <c r="U149" s="32">
        <f>'比較表'!O64</f>
        <v>0</v>
      </c>
      <c r="V149" s="33">
        <f>'比較表'!O67</f>
        <v>0</v>
      </c>
      <c r="W149" s="34">
        <f>'比較表'!O70</f>
        <v>0</v>
      </c>
      <c r="X149" s="30">
        <f>'比較表'!O73</f>
        <v>0</v>
      </c>
      <c r="Y149" s="31">
        <f>'比較表'!O76</f>
        <v>0</v>
      </c>
      <c r="Z149" s="31">
        <f>'比較表'!O79</f>
        <v>0</v>
      </c>
      <c r="AA149" s="31">
        <f>'比較表'!O82</f>
        <v>0</v>
      </c>
      <c r="AB149" s="34">
        <f>'比較表'!O85</f>
        <v>0</v>
      </c>
      <c r="AC149" s="28"/>
    </row>
    <row r="150" spans="1:29" ht="14.25" thickBot="1">
      <c r="A150" s="35" t="s">
        <v>179</v>
      </c>
      <c r="B150" s="36">
        <f>'比較表'!P7</f>
        <v>0</v>
      </c>
      <c r="C150" s="37">
        <f>'比較表'!P10</f>
        <v>0</v>
      </c>
      <c r="D150" s="38">
        <f>'比較表'!P13</f>
        <v>0</v>
      </c>
      <c r="E150" s="39">
        <f>'比較表'!P16</f>
        <v>0</v>
      </c>
      <c r="F150" s="37">
        <f>'比較表'!P19</f>
        <v>0</v>
      </c>
      <c r="G150" s="37"/>
      <c r="H150" s="37">
        <f>'比較表'!P25</f>
        <v>0</v>
      </c>
      <c r="I150" s="38">
        <f>'比較表'!P28</f>
        <v>0</v>
      </c>
      <c r="J150" s="40">
        <f>'比較表'!P31</f>
        <v>0</v>
      </c>
      <c r="K150" s="36">
        <f>'比較表'!P34</f>
        <v>0</v>
      </c>
      <c r="L150" s="37">
        <f>'比較表'!P37</f>
        <v>0</v>
      </c>
      <c r="M150" s="38">
        <f>'比較表'!P40</f>
        <v>0</v>
      </c>
      <c r="N150" s="39">
        <f>'比較表'!P43</f>
        <v>0</v>
      </c>
      <c r="O150" s="37">
        <f>'比較表'!P46</f>
        <v>0</v>
      </c>
      <c r="P150" s="37">
        <f>'比較表'!P49</f>
        <v>0</v>
      </c>
      <c r="Q150" s="40">
        <f>'比較表'!P52</f>
        <v>0</v>
      </c>
      <c r="R150" s="36">
        <f>'比較表'!P55</f>
        <v>0</v>
      </c>
      <c r="S150" s="37">
        <f>'比較表'!P58</f>
        <v>0</v>
      </c>
      <c r="T150" s="37">
        <f>'比較表'!P61</f>
        <v>0</v>
      </c>
      <c r="U150" s="38">
        <f>'比較表'!P64</f>
        <v>0</v>
      </c>
      <c r="V150" s="39">
        <f>'比較表'!P67</f>
        <v>0</v>
      </c>
      <c r="W150" s="40">
        <f>'比較表'!P70</f>
        <v>0</v>
      </c>
      <c r="X150" s="36">
        <f>'比較表'!P73</f>
        <v>0</v>
      </c>
      <c r="Y150" s="37">
        <f>'比較表'!P76</f>
        <v>0</v>
      </c>
      <c r="Z150" s="37">
        <f>'比較表'!P79</f>
        <v>0</v>
      </c>
      <c r="AA150" s="37">
        <f>'比較表'!P82</f>
        <v>0</v>
      </c>
      <c r="AB150" s="40">
        <f>'比較表'!P85</f>
        <v>0</v>
      </c>
      <c r="AC150" s="28"/>
    </row>
    <row r="151" spans="1:29" ht="15" thickBot="1" thickTop="1">
      <c r="A151" s="41" t="s">
        <v>183</v>
      </c>
      <c r="B151" s="36">
        <f>'比較表'!Q7</f>
        <v>0</v>
      </c>
      <c r="C151" s="37">
        <f>'比較表'!Q10</f>
        <v>0</v>
      </c>
      <c r="D151" s="38">
        <f>'比較表'!Q13</f>
        <v>0</v>
      </c>
      <c r="E151" s="39">
        <f>'比較表'!Q16</f>
        <v>0</v>
      </c>
      <c r="F151" s="37">
        <f>'比較表'!Q19</f>
        <v>0</v>
      </c>
      <c r="G151" s="37"/>
      <c r="H151" s="37">
        <f>'比較表'!Q25</f>
        <v>0</v>
      </c>
      <c r="I151" s="38">
        <f>'比較表'!Q28</f>
        <v>0</v>
      </c>
      <c r="J151" s="40">
        <f>'比較表'!Q31</f>
        <v>0</v>
      </c>
      <c r="K151" s="36">
        <f>'比較表'!Q34</f>
        <v>0</v>
      </c>
      <c r="L151" s="37">
        <f>'比較表'!Q37</f>
        <v>0</v>
      </c>
      <c r="M151" s="38">
        <f>'比較表'!Q40</f>
        <v>0</v>
      </c>
      <c r="N151" s="39">
        <f>'比較表'!Q43</f>
        <v>0</v>
      </c>
      <c r="O151" s="37">
        <f>'比較表'!Q46</f>
        <v>0</v>
      </c>
      <c r="P151" s="37">
        <f>'比較表'!Q49</f>
        <v>0</v>
      </c>
      <c r="Q151" s="40">
        <f>'比較表'!Q52</f>
        <v>0</v>
      </c>
      <c r="R151" s="36">
        <f>'比較表'!Q55</f>
        <v>0</v>
      </c>
      <c r="S151" s="37">
        <f>'比較表'!Q58</f>
        <v>0</v>
      </c>
      <c r="T151" s="37">
        <f>'比較表'!Q61</f>
        <v>0</v>
      </c>
      <c r="U151" s="38">
        <f>'比較表'!Q64</f>
        <v>0</v>
      </c>
      <c r="V151" s="39">
        <f>'比較表'!Q67</f>
        <v>0</v>
      </c>
      <c r="W151" s="40">
        <f>'比較表'!Q70</f>
        <v>0</v>
      </c>
      <c r="X151" s="36">
        <f>'比較表'!Q73</f>
        <v>0</v>
      </c>
      <c r="Y151" s="37">
        <f>'比較表'!Q76</f>
        <v>0</v>
      </c>
      <c r="Z151" s="37">
        <f>'比較表'!Q79</f>
        <v>0</v>
      </c>
      <c r="AA151" s="37">
        <f>'比較表'!Q82</f>
        <v>0</v>
      </c>
      <c r="AB151" s="40">
        <f>'比較表'!Q85</f>
        <v>0</v>
      </c>
      <c r="AC151" s="28"/>
    </row>
    <row r="152" spans="1:29" ht="15" thickBot="1" thickTop="1">
      <c r="A152" s="41" t="s">
        <v>185</v>
      </c>
      <c r="B152" s="56">
        <f>SUM(B147:B151)</f>
        <v>1</v>
      </c>
      <c r="C152" s="56">
        <f aca="true" t="shared" si="9" ref="C152:AB152">SUM(C147:C151)</f>
        <v>1</v>
      </c>
      <c r="D152" s="57">
        <f t="shared" si="9"/>
        <v>1</v>
      </c>
      <c r="E152" s="58">
        <f t="shared" si="9"/>
        <v>1</v>
      </c>
      <c r="F152" s="56">
        <f t="shared" si="9"/>
        <v>1</v>
      </c>
      <c r="G152" s="56"/>
      <c r="H152" s="56">
        <f t="shared" si="9"/>
        <v>1</v>
      </c>
      <c r="I152" s="56">
        <f t="shared" si="9"/>
        <v>1</v>
      </c>
      <c r="J152" s="59">
        <f t="shared" si="9"/>
        <v>1</v>
      </c>
      <c r="K152" s="56">
        <f t="shared" si="9"/>
        <v>1</v>
      </c>
      <c r="L152" s="56">
        <f t="shared" si="9"/>
        <v>1</v>
      </c>
      <c r="M152" s="57">
        <f t="shared" si="9"/>
        <v>1</v>
      </c>
      <c r="N152" s="58">
        <f t="shared" si="9"/>
        <v>1</v>
      </c>
      <c r="O152" s="56">
        <f t="shared" si="9"/>
        <v>1</v>
      </c>
      <c r="P152" s="56">
        <f t="shared" si="9"/>
        <v>1</v>
      </c>
      <c r="Q152" s="59">
        <f t="shared" si="9"/>
        <v>1</v>
      </c>
      <c r="R152" s="56">
        <f t="shared" si="9"/>
        <v>1</v>
      </c>
      <c r="S152" s="56">
        <f t="shared" si="9"/>
        <v>1</v>
      </c>
      <c r="T152" s="56">
        <f t="shared" si="9"/>
        <v>1</v>
      </c>
      <c r="U152" s="57">
        <f t="shared" si="9"/>
        <v>1</v>
      </c>
      <c r="V152" s="58">
        <f t="shared" si="9"/>
        <v>1</v>
      </c>
      <c r="W152" s="59">
        <f t="shared" si="9"/>
        <v>1</v>
      </c>
      <c r="X152" s="56">
        <f t="shared" si="9"/>
        <v>1</v>
      </c>
      <c r="Y152" s="56">
        <f t="shared" si="9"/>
        <v>1</v>
      </c>
      <c r="Z152" s="56">
        <f t="shared" si="9"/>
        <v>1</v>
      </c>
      <c r="AA152" s="56">
        <f t="shared" si="9"/>
        <v>1</v>
      </c>
      <c r="AB152" s="59">
        <f t="shared" si="9"/>
        <v>1</v>
      </c>
      <c r="AC152" s="28"/>
    </row>
    <row r="153" spans="1:29" ht="15" thickBot="1" thickTop="1">
      <c r="A153" s="42" t="s">
        <v>180</v>
      </c>
      <c r="B153" s="43">
        <f>((B147*2)+(B148*2)+(B149))/(B152*2)</f>
        <v>1</v>
      </c>
      <c r="C153" s="43">
        <f aca="true" t="shared" si="10" ref="C153:AB153">((C147*2)+(C148*2)+(C149))/(C152*2)</f>
        <v>1</v>
      </c>
      <c r="D153" s="43">
        <f t="shared" si="10"/>
        <v>1</v>
      </c>
      <c r="E153" s="43">
        <f t="shared" si="10"/>
        <v>1</v>
      </c>
      <c r="F153" s="43">
        <f t="shared" si="10"/>
        <v>1</v>
      </c>
      <c r="G153" s="43"/>
      <c r="H153" s="43">
        <f t="shared" si="10"/>
        <v>1</v>
      </c>
      <c r="I153" s="43">
        <f t="shared" si="10"/>
        <v>1</v>
      </c>
      <c r="J153" s="43">
        <f t="shared" si="10"/>
        <v>1</v>
      </c>
      <c r="K153" s="43">
        <f t="shared" si="10"/>
        <v>1</v>
      </c>
      <c r="L153" s="43">
        <f t="shared" si="10"/>
        <v>1</v>
      </c>
      <c r="M153" s="43">
        <f t="shared" si="10"/>
        <v>1</v>
      </c>
      <c r="N153" s="43">
        <f t="shared" si="10"/>
        <v>1</v>
      </c>
      <c r="O153" s="43">
        <f t="shared" si="10"/>
        <v>1</v>
      </c>
      <c r="P153" s="43">
        <f t="shared" si="10"/>
        <v>1</v>
      </c>
      <c r="Q153" s="43">
        <f t="shared" si="10"/>
        <v>1</v>
      </c>
      <c r="R153" s="43">
        <f t="shared" si="10"/>
        <v>1</v>
      </c>
      <c r="S153" s="43">
        <f t="shared" si="10"/>
        <v>1</v>
      </c>
      <c r="T153" s="43">
        <f t="shared" si="10"/>
        <v>1</v>
      </c>
      <c r="U153" s="43">
        <f t="shared" si="10"/>
        <v>1</v>
      </c>
      <c r="V153" s="43">
        <f t="shared" si="10"/>
        <v>1</v>
      </c>
      <c r="W153" s="43">
        <f t="shared" si="10"/>
        <v>1</v>
      </c>
      <c r="X153" s="43">
        <f t="shared" si="10"/>
        <v>1</v>
      </c>
      <c r="Y153" s="43">
        <f t="shared" si="10"/>
        <v>1</v>
      </c>
      <c r="Z153" s="43">
        <f t="shared" si="10"/>
        <v>1</v>
      </c>
      <c r="AA153" s="43">
        <f t="shared" si="10"/>
        <v>1</v>
      </c>
      <c r="AB153" s="43">
        <f t="shared" si="10"/>
        <v>1</v>
      </c>
      <c r="AC153" s="45"/>
    </row>
    <row r="154" spans="1:13" ht="15" thickBot="1" thickTop="1">
      <c r="A154" s="46" t="s">
        <v>181</v>
      </c>
      <c r="B154" s="47">
        <f>AVERAGE(B153:D153)</f>
        <v>1</v>
      </c>
      <c r="C154" s="48">
        <f>AVERAGE(E153:J153)</f>
        <v>1</v>
      </c>
      <c r="D154" s="48">
        <f>AVERAGE(K153:M153)</f>
        <v>1</v>
      </c>
      <c r="E154" s="48">
        <f>AVERAGE(N153:Q153)</f>
        <v>1</v>
      </c>
      <c r="F154" s="48">
        <f>AVERAGE(R153:U153)</f>
        <v>1</v>
      </c>
      <c r="G154" s="48">
        <f>AVERAGE(V153:W153)</f>
        <v>1</v>
      </c>
      <c r="H154" s="48">
        <f>AVERAGE(X153:AB153)</f>
        <v>1</v>
      </c>
      <c r="I154" s="49"/>
      <c r="J154" s="50"/>
      <c r="K154" s="50"/>
      <c r="L154" s="50"/>
      <c r="M154" s="51"/>
    </row>
    <row r="155" spans="2:12" ht="15" thickBot="1" thickTop="1">
      <c r="B155" s="52" t="s">
        <v>116</v>
      </c>
      <c r="C155" s="53" t="s">
        <v>120</v>
      </c>
      <c r="D155" s="53" t="s">
        <v>126</v>
      </c>
      <c r="E155" s="53" t="s">
        <v>130</v>
      </c>
      <c r="F155" s="53" t="s">
        <v>135</v>
      </c>
      <c r="G155" s="53" t="s">
        <v>140</v>
      </c>
      <c r="H155" s="53" t="s">
        <v>162</v>
      </c>
      <c r="I155" s="54"/>
      <c r="J155" s="55"/>
      <c r="K155" s="55"/>
      <c r="L155" s="55"/>
    </row>
    <row r="156" spans="2:12" ht="13.5">
      <c r="B156" s="60"/>
      <c r="C156" s="61"/>
      <c r="D156" s="61"/>
      <c r="E156" s="61"/>
      <c r="F156" s="61"/>
      <c r="G156" s="61"/>
      <c r="H156" s="61"/>
      <c r="I156" s="55"/>
      <c r="J156" s="55"/>
      <c r="K156" s="55"/>
      <c r="L156" s="55"/>
    </row>
    <row r="157" spans="1:12" ht="14.25" thickBot="1">
      <c r="A157" s="16" t="s">
        <v>220</v>
      </c>
      <c r="B157" s="60"/>
      <c r="C157" s="61"/>
      <c r="D157" s="61"/>
      <c r="E157" s="61"/>
      <c r="F157" s="61"/>
      <c r="G157" s="61"/>
      <c r="H157" s="61"/>
      <c r="I157" s="55"/>
      <c r="J157" s="55"/>
      <c r="K157" s="55"/>
      <c r="L157" s="55"/>
    </row>
    <row r="158" spans="1:29" ht="13.5">
      <c r="A158" s="22" t="s">
        <v>182</v>
      </c>
      <c r="B158" s="23">
        <f>'比較表'!M8</f>
        <v>100</v>
      </c>
      <c r="C158" s="24">
        <f>'比較表'!M11</f>
        <v>53</v>
      </c>
      <c r="D158" s="25">
        <f>'比較表'!M14</f>
        <v>29</v>
      </c>
      <c r="E158" s="26">
        <f>'比較表'!M17</f>
        <v>60</v>
      </c>
      <c r="F158" s="24">
        <f>'比較表'!M20</f>
        <v>56</v>
      </c>
      <c r="G158" s="24"/>
      <c r="H158" s="24">
        <f>'比較表'!M26</f>
        <v>183</v>
      </c>
      <c r="I158" s="25">
        <f>'比較表'!M29</f>
        <v>81</v>
      </c>
      <c r="J158" s="27">
        <f>'比較表'!M32</f>
        <v>112</v>
      </c>
      <c r="K158" s="23">
        <f>'比較表'!M35</f>
        <v>46</v>
      </c>
      <c r="L158" s="24">
        <f>'比較表'!M38</f>
        <v>85</v>
      </c>
      <c r="M158" s="25">
        <f>'比較表'!M41</f>
        <v>43</v>
      </c>
      <c r="N158" s="26">
        <f>'比較表'!M44</f>
        <v>56</v>
      </c>
      <c r="O158" s="24">
        <f>'比較表'!M47</f>
        <v>34</v>
      </c>
      <c r="P158" s="24">
        <f>'比較表'!M50</f>
        <v>53</v>
      </c>
      <c r="Q158" s="27">
        <f>'比較表'!M53</f>
        <v>149</v>
      </c>
      <c r="R158" s="23">
        <f>'比較表'!M56</f>
        <v>36</v>
      </c>
      <c r="S158" s="24">
        <f>'比較表'!M59</f>
        <v>71</v>
      </c>
      <c r="T158" s="24">
        <f>'比較表'!M62</f>
        <v>57</v>
      </c>
      <c r="U158" s="25">
        <f>'比較表'!M65</f>
        <v>91</v>
      </c>
      <c r="V158" s="26">
        <f>'比較表'!M68</f>
        <v>24</v>
      </c>
      <c r="W158" s="27">
        <f>'比較表'!M71</f>
        <v>25</v>
      </c>
      <c r="X158" s="23">
        <f>'比較表'!M74</f>
        <v>474</v>
      </c>
      <c r="Y158" s="24">
        <f>'比較表'!M77</f>
        <v>354</v>
      </c>
      <c r="Z158" s="24">
        <f>'比較表'!M80</f>
        <v>443</v>
      </c>
      <c r="AA158" s="24">
        <f>'比較表'!M83</f>
        <v>248</v>
      </c>
      <c r="AB158" s="27">
        <f>'比較表'!M86</f>
        <v>286</v>
      </c>
      <c r="AC158" s="28"/>
    </row>
    <row r="159" spans="1:29" ht="13.5">
      <c r="A159" s="29" t="s">
        <v>177</v>
      </c>
      <c r="B159" s="30">
        <f>'比較表'!N8</f>
        <v>1564</v>
      </c>
      <c r="C159" s="31">
        <f>'比較表'!N11</f>
        <v>1701</v>
      </c>
      <c r="D159" s="32">
        <f>'比較表'!N14</f>
        <v>1695</v>
      </c>
      <c r="E159" s="33">
        <f>'比較表'!N17</f>
        <v>1681</v>
      </c>
      <c r="F159" s="31">
        <f>'比較表'!N20</f>
        <v>1627</v>
      </c>
      <c r="G159" s="31"/>
      <c r="H159" s="31">
        <f>'比較表'!N26</f>
        <v>1301</v>
      </c>
      <c r="I159" s="32">
        <f>'比較表'!N29</f>
        <v>1372</v>
      </c>
      <c r="J159" s="34">
        <f>'比較表'!N32</f>
        <v>1572</v>
      </c>
      <c r="K159" s="30">
        <f>'比較表'!N35</f>
        <v>1663</v>
      </c>
      <c r="L159" s="31">
        <f>'比較表'!N38</f>
        <v>1591</v>
      </c>
      <c r="M159" s="32">
        <f>'比較表'!N41</f>
        <v>1438</v>
      </c>
      <c r="N159" s="33">
        <f>'比較表'!N44</f>
        <v>1092</v>
      </c>
      <c r="O159" s="31">
        <f>'比較表'!N47</f>
        <v>1571</v>
      </c>
      <c r="P159" s="31">
        <f>'比較表'!N50</f>
        <v>1272</v>
      </c>
      <c r="Q159" s="34">
        <f>'比較表'!N53</f>
        <v>1596</v>
      </c>
      <c r="R159" s="30">
        <f>'比較表'!N56</f>
        <v>1454</v>
      </c>
      <c r="S159" s="31">
        <f>'比較表'!N59</f>
        <v>928</v>
      </c>
      <c r="T159" s="31">
        <f>'比較表'!N62</f>
        <v>1541</v>
      </c>
      <c r="U159" s="32">
        <f>'比較表'!N65</f>
        <v>1190</v>
      </c>
      <c r="V159" s="33">
        <f>'比較表'!N68</f>
        <v>1629</v>
      </c>
      <c r="W159" s="34">
        <f>'比較表'!N71</f>
        <v>1470</v>
      </c>
      <c r="X159" s="30">
        <f>'比較表'!N74</f>
        <v>1231</v>
      </c>
      <c r="Y159" s="31">
        <f>'比較表'!N77</f>
        <v>1245</v>
      </c>
      <c r="Z159" s="31">
        <f>'比較表'!N80</f>
        <v>1279</v>
      </c>
      <c r="AA159" s="31">
        <f>'比較表'!N83</f>
        <v>1292</v>
      </c>
      <c r="AB159" s="34">
        <f>'比較表'!N86</f>
        <v>1320</v>
      </c>
      <c r="AC159" s="28"/>
    </row>
    <row r="160" spans="1:29" ht="13.5">
      <c r="A160" s="29" t="s">
        <v>178</v>
      </c>
      <c r="B160" s="30">
        <f>'比較表'!O8</f>
        <v>162</v>
      </c>
      <c r="C160" s="31">
        <f>'比較表'!O11</f>
        <v>67</v>
      </c>
      <c r="D160" s="32">
        <f>'比較表'!O14</f>
        <v>101</v>
      </c>
      <c r="E160" s="33">
        <f>'比較表'!O17</f>
        <v>83</v>
      </c>
      <c r="F160" s="31">
        <f>'比較表'!O20</f>
        <v>141</v>
      </c>
      <c r="G160" s="31"/>
      <c r="H160" s="31">
        <f>'比較表'!O26</f>
        <v>268</v>
      </c>
      <c r="I160" s="32">
        <f>'比較表'!O29</f>
        <v>237</v>
      </c>
      <c r="J160" s="34">
        <f>'比較表'!O32</f>
        <v>130</v>
      </c>
      <c r="K160" s="30">
        <f>'比較表'!O35</f>
        <v>117</v>
      </c>
      <c r="L160" s="31">
        <f>'比較表'!O38</f>
        <v>147</v>
      </c>
      <c r="M160" s="32">
        <f>'比較表'!O41</f>
        <v>340</v>
      </c>
      <c r="N160" s="33">
        <f>'比較表'!O44</f>
        <v>670</v>
      </c>
      <c r="O160" s="31">
        <f>'比較表'!O47</f>
        <v>205</v>
      </c>
      <c r="P160" s="31">
        <f>'比較表'!O50</f>
        <v>478</v>
      </c>
      <c r="Q160" s="34">
        <f>'比較表'!O53</f>
        <v>80</v>
      </c>
      <c r="R160" s="30">
        <f>'比較表'!O56</f>
        <v>333</v>
      </c>
      <c r="S160" s="31">
        <f>'比較表'!O59</f>
        <v>826</v>
      </c>
      <c r="T160" s="31">
        <f>'比較表'!O62</f>
        <v>227</v>
      </c>
      <c r="U160" s="32">
        <f>'比較表'!O65</f>
        <v>541</v>
      </c>
      <c r="V160" s="33">
        <f>'比較表'!O68</f>
        <v>171</v>
      </c>
      <c r="W160" s="34">
        <f>'比較表'!O71</f>
        <v>327</v>
      </c>
      <c r="X160" s="30">
        <f>'比較表'!O74</f>
        <v>117</v>
      </c>
      <c r="Y160" s="31">
        <f>'比較表'!O77</f>
        <v>221</v>
      </c>
      <c r="Z160" s="31">
        <f>'比較表'!O80</f>
        <v>102</v>
      </c>
      <c r="AA160" s="31">
        <f>'比較表'!O83</f>
        <v>282</v>
      </c>
      <c r="AB160" s="34">
        <f>'比較表'!O86</f>
        <v>213</v>
      </c>
      <c r="AC160" s="28"/>
    </row>
    <row r="161" spans="1:29" ht="14.25" thickBot="1">
      <c r="A161" s="35" t="s">
        <v>179</v>
      </c>
      <c r="B161" s="36">
        <f>'比較表'!P8</f>
        <v>0</v>
      </c>
      <c r="C161" s="37">
        <f>'比較表'!P11</f>
        <v>5</v>
      </c>
      <c r="D161" s="38">
        <f>'比較表'!P14</f>
        <v>1</v>
      </c>
      <c r="E161" s="39">
        <f>'比較表'!P17</f>
        <v>2</v>
      </c>
      <c r="F161" s="37">
        <f>'比較表'!P20</f>
        <v>2</v>
      </c>
      <c r="G161" s="37"/>
      <c r="H161" s="37">
        <f>'比較表'!P26</f>
        <v>30</v>
      </c>
      <c r="I161" s="38">
        <f>'比較表'!P29</f>
        <v>44</v>
      </c>
      <c r="J161" s="40">
        <f>'比較表'!P32</f>
        <v>12</v>
      </c>
      <c r="K161" s="36">
        <f>'比較表'!P35</f>
        <v>0</v>
      </c>
      <c r="L161" s="37">
        <f>'比較表'!P38</f>
        <v>3</v>
      </c>
      <c r="M161" s="38">
        <f>'比較表'!P41</f>
        <v>5</v>
      </c>
      <c r="N161" s="39">
        <f>'比較表'!P44</f>
        <v>8</v>
      </c>
      <c r="O161" s="37">
        <f>'比較表'!P47</f>
        <v>16</v>
      </c>
      <c r="P161" s="37">
        <f>'比較表'!P50</f>
        <v>23</v>
      </c>
      <c r="Q161" s="40">
        <f>'比較表'!P53</f>
        <v>1</v>
      </c>
      <c r="R161" s="36">
        <f>'比較表'!P56</f>
        <v>3</v>
      </c>
      <c r="S161" s="37">
        <f>'比較表'!P59</f>
        <v>1</v>
      </c>
      <c r="T161" s="37">
        <f>'比較表'!P62</f>
        <v>1</v>
      </c>
      <c r="U161" s="38">
        <f>'比較表'!P65</f>
        <v>4</v>
      </c>
      <c r="V161" s="39">
        <f>'比較表'!P68</f>
        <v>2</v>
      </c>
      <c r="W161" s="40">
        <f>'比較表'!P71</f>
        <v>4</v>
      </c>
      <c r="X161" s="36">
        <f>'比較表'!P74</f>
        <v>4</v>
      </c>
      <c r="Y161" s="37">
        <f>'比較表'!P77</f>
        <v>6</v>
      </c>
      <c r="Z161" s="37">
        <f>'比較表'!P80</f>
        <v>2</v>
      </c>
      <c r="AA161" s="37">
        <f>'比較表'!P83</f>
        <v>4</v>
      </c>
      <c r="AB161" s="40">
        <f>'比較表'!P86</f>
        <v>7</v>
      </c>
      <c r="AC161" s="28"/>
    </row>
    <row r="162" spans="1:29" ht="15" thickBot="1" thickTop="1">
      <c r="A162" s="41" t="s">
        <v>183</v>
      </c>
      <c r="B162" s="36">
        <f>'比較表'!Q8</f>
        <v>0</v>
      </c>
      <c r="C162" s="37">
        <f>'比較表'!Q11</f>
        <v>0</v>
      </c>
      <c r="D162" s="38">
        <f>'比較表'!Q14</f>
        <v>0</v>
      </c>
      <c r="E162" s="39">
        <f>'比較表'!Q17</f>
        <v>0</v>
      </c>
      <c r="F162" s="37">
        <f>'比較表'!Q20</f>
        <v>0</v>
      </c>
      <c r="G162" s="37"/>
      <c r="H162" s="37">
        <f>'比較表'!Q26</f>
        <v>44</v>
      </c>
      <c r="I162" s="38">
        <f>'比較表'!Q29</f>
        <v>92</v>
      </c>
      <c r="J162" s="40">
        <f>'比較表'!Q32</f>
        <v>0</v>
      </c>
      <c r="K162" s="36">
        <f>'比較表'!Q35</f>
        <v>0</v>
      </c>
      <c r="L162" s="37">
        <f>'比較表'!Q38</f>
        <v>0</v>
      </c>
      <c r="M162" s="38">
        <f>'比較表'!Q41</f>
        <v>0</v>
      </c>
      <c r="N162" s="39">
        <f>'比較表'!Q44</f>
        <v>0</v>
      </c>
      <c r="O162" s="37">
        <f>'比較表'!Q47</f>
        <v>0</v>
      </c>
      <c r="P162" s="37">
        <f>'比較表'!Q50</f>
        <v>0</v>
      </c>
      <c r="Q162" s="40">
        <f>'比較表'!Q53</f>
        <v>0</v>
      </c>
      <c r="R162" s="36">
        <f>'比較表'!Q56</f>
        <v>0</v>
      </c>
      <c r="S162" s="37">
        <f>'比較表'!Q59</f>
        <v>0</v>
      </c>
      <c r="T162" s="37">
        <f>'比較表'!Q62</f>
        <v>0</v>
      </c>
      <c r="U162" s="38">
        <f>'比較表'!Q65</f>
        <v>0</v>
      </c>
      <c r="V162" s="39">
        <f>'比較表'!Q68</f>
        <v>0</v>
      </c>
      <c r="W162" s="40">
        <f>'比較表'!Q71</f>
        <v>0</v>
      </c>
      <c r="X162" s="36">
        <f>'比較表'!Q74</f>
        <v>0</v>
      </c>
      <c r="Y162" s="37">
        <f>'比較表'!Q77</f>
        <v>0</v>
      </c>
      <c r="Z162" s="37">
        <f>'比較表'!Q80</f>
        <v>0</v>
      </c>
      <c r="AA162" s="37">
        <f>'比較表'!Q83</f>
        <v>0</v>
      </c>
      <c r="AB162" s="40">
        <f>'比較表'!Q86</f>
        <v>0</v>
      </c>
      <c r="AC162" s="28"/>
    </row>
    <row r="163" spans="1:29" ht="15" thickBot="1" thickTop="1">
      <c r="A163" s="41" t="s">
        <v>185</v>
      </c>
      <c r="B163" s="56">
        <f>SUM(B158:B162)</f>
        <v>1826</v>
      </c>
      <c r="C163" s="56">
        <f>SUM(C158:C162)</f>
        <v>1826</v>
      </c>
      <c r="D163" s="57">
        <f aca="true" t="shared" si="11" ref="D163:AB163">SUM(D158:D162)</f>
        <v>1826</v>
      </c>
      <c r="E163" s="58">
        <f t="shared" si="11"/>
        <v>1826</v>
      </c>
      <c r="F163" s="56">
        <f t="shared" si="11"/>
        <v>1826</v>
      </c>
      <c r="G163" s="56"/>
      <c r="H163" s="56">
        <f t="shared" si="11"/>
        <v>1826</v>
      </c>
      <c r="I163" s="56">
        <f t="shared" si="11"/>
        <v>1826</v>
      </c>
      <c r="J163" s="59">
        <f t="shared" si="11"/>
        <v>1826</v>
      </c>
      <c r="K163" s="56">
        <f t="shared" si="11"/>
        <v>1826</v>
      </c>
      <c r="L163" s="56">
        <f>SUM(L158:L162)</f>
        <v>1826</v>
      </c>
      <c r="M163" s="57">
        <f>SUM(M158:M162)</f>
        <v>1826</v>
      </c>
      <c r="N163" s="58">
        <f t="shared" si="11"/>
        <v>1826</v>
      </c>
      <c r="O163" s="56">
        <f t="shared" si="11"/>
        <v>1826</v>
      </c>
      <c r="P163" s="56">
        <f t="shared" si="11"/>
        <v>1826</v>
      </c>
      <c r="Q163" s="59">
        <f>SUM(Q158:Q162)</f>
        <v>1826</v>
      </c>
      <c r="R163" s="56">
        <f t="shared" si="11"/>
        <v>1826</v>
      </c>
      <c r="S163" s="56">
        <f t="shared" si="11"/>
        <v>1826</v>
      </c>
      <c r="T163" s="56">
        <f t="shared" si="11"/>
        <v>1826</v>
      </c>
      <c r="U163" s="57">
        <f t="shared" si="11"/>
        <v>1826</v>
      </c>
      <c r="V163" s="58">
        <f t="shared" si="11"/>
        <v>1826</v>
      </c>
      <c r="W163" s="59">
        <f t="shared" si="11"/>
        <v>1826</v>
      </c>
      <c r="X163" s="56">
        <f t="shared" si="11"/>
        <v>1826</v>
      </c>
      <c r="Y163" s="56">
        <f t="shared" si="11"/>
        <v>1826</v>
      </c>
      <c r="Z163" s="56">
        <f t="shared" si="11"/>
        <v>1826</v>
      </c>
      <c r="AA163" s="56">
        <f t="shared" si="11"/>
        <v>1826</v>
      </c>
      <c r="AB163" s="59">
        <f t="shared" si="11"/>
        <v>1826</v>
      </c>
      <c r="AC163" s="28"/>
    </row>
    <row r="164" spans="1:29" ht="15" thickBot="1" thickTop="1">
      <c r="A164" s="42" t="s">
        <v>180</v>
      </c>
      <c r="B164" s="43">
        <f>((B158*2)+(B159*2)+(B160))/(B163*2)</f>
        <v>0.9556407447973713</v>
      </c>
      <c r="C164" s="43">
        <f aca="true" t="shared" si="12" ref="C164:AB164">((C158*2)+(C159*2)+(C160))/(C163*2)</f>
        <v>0.9789156626506024</v>
      </c>
      <c r="D164" s="44">
        <f t="shared" si="12"/>
        <v>0.9717962760131434</v>
      </c>
      <c r="E164" s="97">
        <f t="shared" si="12"/>
        <v>0.9761774370208105</v>
      </c>
      <c r="F164" s="43">
        <f t="shared" si="12"/>
        <v>0.9602957283680176</v>
      </c>
      <c r="G164" s="43"/>
      <c r="H164" s="43">
        <f t="shared" si="12"/>
        <v>0.8860898138006572</v>
      </c>
      <c r="I164" s="43">
        <f t="shared" si="12"/>
        <v>0.8606243154435925</v>
      </c>
      <c r="J164" s="96">
        <f t="shared" si="12"/>
        <v>0.9578313253012049</v>
      </c>
      <c r="K164" s="43">
        <f t="shared" si="12"/>
        <v>0.9679627601314348</v>
      </c>
      <c r="L164" s="43">
        <f t="shared" si="12"/>
        <v>0.958105147864184</v>
      </c>
      <c r="M164" s="44">
        <f t="shared" si="12"/>
        <v>0.9041621029572837</v>
      </c>
      <c r="N164" s="97">
        <f t="shared" si="12"/>
        <v>0.812157721796276</v>
      </c>
      <c r="O164" s="43">
        <f t="shared" si="12"/>
        <v>0.9351040525739321</v>
      </c>
      <c r="P164" s="43">
        <f t="shared" si="12"/>
        <v>0.8565169769989047</v>
      </c>
      <c r="Q164" s="96">
        <f t="shared" si="12"/>
        <v>0.9775465498357064</v>
      </c>
      <c r="R164" s="43">
        <f t="shared" si="12"/>
        <v>0.9071741511500547</v>
      </c>
      <c r="S164" s="43">
        <f t="shared" si="12"/>
        <v>0.7732749178532311</v>
      </c>
      <c r="T164" s="43">
        <f t="shared" si="12"/>
        <v>0.9372946330777656</v>
      </c>
      <c r="U164" s="44">
        <f t="shared" si="12"/>
        <v>0.8496714129244249</v>
      </c>
      <c r="V164" s="97">
        <f t="shared" si="12"/>
        <v>0.9520810514786419</v>
      </c>
      <c r="W164" s="96">
        <f t="shared" si="12"/>
        <v>0.9082694414019715</v>
      </c>
      <c r="X164" s="43">
        <f t="shared" si="12"/>
        <v>0.9657721796276013</v>
      </c>
      <c r="Y164" s="43">
        <f t="shared" si="12"/>
        <v>0.9361993428258488</v>
      </c>
      <c r="Z164" s="43">
        <f t="shared" si="12"/>
        <v>0.9709748083242059</v>
      </c>
      <c r="AA164" s="43">
        <f t="shared" si="12"/>
        <v>0.920591456736035</v>
      </c>
      <c r="AB164" s="98">
        <f t="shared" si="12"/>
        <v>0.937842278203724</v>
      </c>
      <c r="AC164" s="45"/>
    </row>
    <row r="165" spans="1:13" ht="15" thickBot="1" thickTop="1">
      <c r="A165" s="46" t="s">
        <v>181</v>
      </c>
      <c r="B165" s="47">
        <f>AVERAGE(B164:D164)</f>
        <v>0.9687842278203723</v>
      </c>
      <c r="C165" s="48">
        <f>AVERAGE(E164:J164)</f>
        <v>0.9282037239868567</v>
      </c>
      <c r="D165" s="48">
        <f>AVERAGE(K164:M164)</f>
        <v>0.9434100036509676</v>
      </c>
      <c r="E165" s="48">
        <f>AVERAGE(N164:Q164)</f>
        <v>0.8953313253012049</v>
      </c>
      <c r="F165" s="48">
        <f>AVERAGE(R164:U164)</f>
        <v>0.866853778751369</v>
      </c>
      <c r="G165" s="48">
        <f>AVERAGE(V164:W164)</f>
        <v>0.9301752464403067</v>
      </c>
      <c r="H165" s="48">
        <f>AVERAGE(X164:AB164)</f>
        <v>0.9462760131434831</v>
      </c>
      <c r="I165" s="49"/>
      <c r="J165" s="50"/>
      <c r="K165" s="50"/>
      <c r="L165" s="50"/>
      <c r="M165" s="51"/>
    </row>
    <row r="166" spans="2:12" ht="15" thickBot="1" thickTop="1">
      <c r="B166" s="52" t="s">
        <v>116</v>
      </c>
      <c r="C166" s="53" t="s">
        <v>120</v>
      </c>
      <c r="D166" s="53" t="s">
        <v>126</v>
      </c>
      <c r="E166" s="53" t="s">
        <v>130</v>
      </c>
      <c r="F166" s="53" t="s">
        <v>135</v>
      </c>
      <c r="G166" s="53" t="s">
        <v>140</v>
      </c>
      <c r="H166" s="53" t="s">
        <v>162</v>
      </c>
      <c r="I166" s="54"/>
      <c r="J166" s="55"/>
      <c r="K166" s="55"/>
      <c r="L166" s="55"/>
    </row>
    <row r="168" spans="1:12" ht="14.25" thickBot="1">
      <c r="A168" s="16" t="s">
        <v>221</v>
      </c>
      <c r="B168" s="60"/>
      <c r="C168" s="61"/>
      <c r="D168" s="61"/>
      <c r="E168" s="61"/>
      <c r="F168" s="61"/>
      <c r="G168" s="61"/>
      <c r="H168" s="61"/>
      <c r="I168" s="55"/>
      <c r="J168" s="55"/>
      <c r="K168" s="55"/>
      <c r="L168" s="55"/>
    </row>
    <row r="169" spans="1:24" ht="15" customHeight="1">
      <c r="A169" s="22" t="s">
        <v>182</v>
      </c>
      <c r="B169" s="62">
        <f>'比較表'!M87</f>
        <v>0</v>
      </c>
      <c r="C169" s="63">
        <f>'比較表'!M89</f>
        <v>0</v>
      </c>
      <c r="D169" s="64">
        <f>'比較表'!M91</f>
        <v>0</v>
      </c>
      <c r="E169" s="63">
        <f>'比較表'!M93</f>
        <v>0</v>
      </c>
      <c r="F169" s="65">
        <f>'比較表'!M95</f>
        <v>0</v>
      </c>
      <c r="G169" s="65">
        <f>'比較表'!M97</f>
        <v>0</v>
      </c>
      <c r="H169" s="64">
        <f>'比較表'!M99</f>
        <v>0</v>
      </c>
      <c r="I169" s="63">
        <f>'比較表'!M101</f>
        <v>0</v>
      </c>
      <c r="J169" s="65">
        <f>'比較表'!M103</f>
        <v>0</v>
      </c>
      <c r="K169" s="65">
        <f>'比較表'!M105</f>
        <v>0</v>
      </c>
      <c r="L169" s="65">
        <f>'比較表'!M107</f>
        <v>0</v>
      </c>
      <c r="M169" s="65">
        <f>'比較表'!M109</f>
        <v>0</v>
      </c>
      <c r="N169" s="65">
        <f>'比較表'!M111</f>
        <v>0</v>
      </c>
      <c r="O169" s="65">
        <f>'比較表'!M113</f>
        <v>0</v>
      </c>
      <c r="P169" s="65">
        <f>'比較表'!M115</f>
        <v>0</v>
      </c>
      <c r="Q169" s="65"/>
      <c r="R169" s="65"/>
      <c r="S169" s="64"/>
      <c r="T169" s="63">
        <f>'比較表'!M117</f>
        <v>0</v>
      </c>
      <c r="U169" s="64">
        <f>'比較表'!M119</f>
        <v>0</v>
      </c>
      <c r="V169" s="63">
        <f>'比較表'!M121</f>
        <v>0</v>
      </c>
      <c r="W169" s="65">
        <f>'比較表'!M123</f>
        <v>0</v>
      </c>
      <c r="X169" s="64">
        <f>'比較表'!M125</f>
        <v>0</v>
      </c>
    </row>
    <row r="170" spans="1:24" ht="15" customHeight="1">
      <c r="A170" s="29" t="s">
        <v>177</v>
      </c>
      <c r="B170" s="66">
        <f>'比較表'!N87</f>
        <v>0</v>
      </c>
      <c r="C170" s="67">
        <f>'比較表'!N89</f>
        <v>0</v>
      </c>
      <c r="D170" s="68">
        <f>'比較表'!N91</f>
        <v>0</v>
      </c>
      <c r="E170" s="67">
        <f>'比較表'!N93</f>
        <v>0</v>
      </c>
      <c r="F170" s="69">
        <f>'比較表'!N95</f>
        <v>0</v>
      </c>
      <c r="G170" s="69">
        <f>'比較表'!N97</f>
        <v>0</v>
      </c>
      <c r="H170" s="68">
        <f>'比較表'!N99</f>
        <v>0</v>
      </c>
      <c r="I170" s="67">
        <f>'比較表'!N101</f>
        <v>0</v>
      </c>
      <c r="J170" s="69">
        <f>'比較表'!N103</f>
        <v>0</v>
      </c>
      <c r="K170" s="69">
        <f>'比較表'!N105</f>
        <v>0</v>
      </c>
      <c r="L170" s="69">
        <f>'比較表'!N107</f>
        <v>0</v>
      </c>
      <c r="M170" s="69">
        <f>'比較表'!N109</f>
        <v>0</v>
      </c>
      <c r="N170" s="69">
        <f>'比較表'!N111</f>
        <v>0</v>
      </c>
      <c r="O170" s="69">
        <f>'比較表'!N113</f>
        <v>0</v>
      </c>
      <c r="P170" s="69">
        <f>'比較表'!N115</f>
        <v>0</v>
      </c>
      <c r="Q170" s="69"/>
      <c r="R170" s="69"/>
      <c r="S170" s="68"/>
      <c r="T170" s="67">
        <f>'比較表'!N117</f>
        <v>0</v>
      </c>
      <c r="U170" s="68">
        <f>'比較表'!N119</f>
        <v>0</v>
      </c>
      <c r="V170" s="67">
        <f>'比較表'!N121</f>
        <v>0</v>
      </c>
      <c r="W170" s="69">
        <f>'比較表'!N123</f>
        <v>0</v>
      </c>
      <c r="X170" s="68">
        <f>'比較表'!N125</f>
        <v>0</v>
      </c>
    </row>
    <row r="171" spans="1:24" ht="15" customHeight="1">
      <c r="A171" s="29" t="s">
        <v>178</v>
      </c>
      <c r="B171" s="66">
        <f>'比較表'!O87</f>
        <v>0</v>
      </c>
      <c r="C171" s="67">
        <f>'比較表'!O89</f>
        <v>0</v>
      </c>
      <c r="D171" s="68">
        <f>'比較表'!O91</f>
        <v>0</v>
      </c>
      <c r="E171" s="67">
        <f>'比較表'!O93</f>
        <v>0</v>
      </c>
      <c r="F171" s="69">
        <f>'比較表'!O95</f>
        <v>0</v>
      </c>
      <c r="G171" s="69">
        <f>'比較表'!O97</f>
        <v>0</v>
      </c>
      <c r="H171" s="68">
        <f>'比較表'!O99</f>
        <v>0</v>
      </c>
      <c r="I171" s="67">
        <f>'比較表'!O101</f>
        <v>0</v>
      </c>
      <c r="J171" s="69">
        <f>'比較表'!O103</f>
        <v>0</v>
      </c>
      <c r="K171" s="69">
        <f>'比較表'!O105</f>
        <v>0</v>
      </c>
      <c r="L171" s="69">
        <f>'比較表'!O107</f>
        <v>0</v>
      </c>
      <c r="M171" s="69">
        <f>'比較表'!O109</f>
        <v>0</v>
      </c>
      <c r="N171" s="69">
        <f>'比較表'!O111</f>
        <v>0</v>
      </c>
      <c r="O171" s="69">
        <f>'比較表'!O113</f>
        <v>0</v>
      </c>
      <c r="P171" s="69">
        <f>'比較表'!O115</f>
        <v>0</v>
      </c>
      <c r="Q171" s="69"/>
      <c r="R171" s="69"/>
      <c r="S171" s="68"/>
      <c r="T171" s="67">
        <f>'比較表'!O117</f>
        <v>0</v>
      </c>
      <c r="U171" s="68">
        <f>'比較表'!O119</f>
        <v>0</v>
      </c>
      <c r="V171" s="67">
        <f>'比較表'!O121</f>
        <v>0</v>
      </c>
      <c r="W171" s="69">
        <f>'比較表'!O123</f>
        <v>0</v>
      </c>
      <c r="X171" s="68">
        <f>'比較表'!O125</f>
        <v>0</v>
      </c>
    </row>
    <row r="172" spans="1:24" ht="15" customHeight="1" thickBot="1">
      <c r="A172" s="35" t="s">
        <v>179</v>
      </c>
      <c r="B172" s="70">
        <f>'比較表'!P87</f>
        <v>0</v>
      </c>
      <c r="C172" s="71">
        <f>'比較表'!P89</f>
        <v>0</v>
      </c>
      <c r="D172" s="72">
        <f>'比較表'!P91</f>
        <v>0</v>
      </c>
      <c r="E172" s="71">
        <f>'比較表'!P93</f>
        <v>0</v>
      </c>
      <c r="F172" s="73">
        <f>'比較表'!P95</f>
        <v>0</v>
      </c>
      <c r="G172" s="73">
        <f>'比較表'!P97</f>
        <v>0</v>
      </c>
      <c r="H172" s="72">
        <f>'比較表'!P99</f>
        <v>0</v>
      </c>
      <c r="I172" s="71">
        <f>'比較表'!P101</f>
        <v>0</v>
      </c>
      <c r="J172" s="73">
        <f>'比較表'!P103</f>
        <v>0</v>
      </c>
      <c r="K172" s="73">
        <f>'比較表'!P105</f>
        <v>0</v>
      </c>
      <c r="L172" s="73">
        <f>'比較表'!P107</f>
        <v>0</v>
      </c>
      <c r="M172" s="73">
        <f>'比較表'!P109</f>
        <v>0</v>
      </c>
      <c r="N172" s="73">
        <f>'比較表'!P111</f>
        <v>0</v>
      </c>
      <c r="O172" s="73">
        <f>'比較表'!P113</f>
        <v>0</v>
      </c>
      <c r="P172" s="73">
        <f>'比較表'!P115</f>
        <v>0</v>
      </c>
      <c r="Q172" s="73"/>
      <c r="R172" s="73"/>
      <c r="S172" s="72"/>
      <c r="T172" s="71">
        <f>'比較表'!P117</f>
        <v>0</v>
      </c>
      <c r="U172" s="72">
        <f>'比較表'!P119</f>
        <v>0</v>
      </c>
      <c r="V172" s="71">
        <f>'比較表'!P121</f>
        <v>0</v>
      </c>
      <c r="W172" s="73">
        <f>'比較表'!P123</f>
        <v>0</v>
      </c>
      <c r="X172" s="72">
        <f>'比較表'!P125</f>
        <v>0</v>
      </c>
    </row>
    <row r="173" spans="1:25" ht="15" customHeight="1" thickBot="1" thickTop="1">
      <c r="A173" s="41" t="s">
        <v>183</v>
      </c>
      <c r="B173" s="70">
        <f>'比較表'!Q87</f>
        <v>0</v>
      </c>
      <c r="C173" s="71">
        <f>'比較表'!Q89</f>
        <v>0</v>
      </c>
      <c r="D173" s="72">
        <f>'比較表'!Q91</f>
        <v>0</v>
      </c>
      <c r="E173" s="71">
        <f>'比較表'!Q93</f>
        <v>0</v>
      </c>
      <c r="F173" s="73">
        <f>'比較表'!Q95</f>
        <v>0</v>
      </c>
      <c r="G173" s="73">
        <f>'比較表'!Q97</f>
        <v>0</v>
      </c>
      <c r="H173" s="72">
        <f>'比較表'!Q99</f>
        <v>0</v>
      </c>
      <c r="I173" s="71">
        <f>'比較表'!Q101</f>
        <v>0</v>
      </c>
      <c r="J173" s="73">
        <f>'比較表'!Q103</f>
        <v>0</v>
      </c>
      <c r="K173" s="73">
        <f>'比較表'!Q105</f>
        <v>0</v>
      </c>
      <c r="L173" s="73">
        <f>'比較表'!Q107</f>
        <v>0</v>
      </c>
      <c r="M173" s="73">
        <f>'比較表'!Q109</f>
        <v>0</v>
      </c>
      <c r="N173" s="73">
        <f>'比較表'!Q111</f>
        <v>0</v>
      </c>
      <c r="O173" s="73">
        <f>'比較表'!Q113</f>
        <v>0</v>
      </c>
      <c r="P173" s="73">
        <f>'比較表'!Q115</f>
        <v>0</v>
      </c>
      <c r="Q173" s="73"/>
      <c r="R173" s="73"/>
      <c r="S173" s="72"/>
      <c r="T173" s="71">
        <f>'比較表'!Q117</f>
        <v>0</v>
      </c>
      <c r="U173" s="72">
        <f>'比較表'!Q119</f>
        <v>0</v>
      </c>
      <c r="V173" s="71">
        <f>'比較表'!Q121</f>
        <v>0</v>
      </c>
      <c r="W173" s="73">
        <f>'比較表'!Q123</f>
        <v>0</v>
      </c>
      <c r="X173" s="72">
        <f>'比較表'!Q125</f>
        <v>0</v>
      </c>
      <c r="Y173" s="16">
        <f>SUM(B169:X173)</f>
        <v>0</v>
      </c>
    </row>
    <row r="174" spans="1:24" s="75" customFormat="1" ht="15" customHeight="1" thickBot="1" thickTop="1">
      <c r="A174" s="42" t="s">
        <v>180</v>
      </c>
      <c r="B174" s="74">
        <f>((B169*2)+(B170*2)+(B171))/2</f>
        <v>0</v>
      </c>
      <c r="C174" s="100">
        <f aca="true" t="shared" si="13" ref="C174:X174">((C169*2)+(C170*2)+(C171))/2</f>
        <v>0</v>
      </c>
      <c r="D174" s="98">
        <f t="shared" si="13"/>
        <v>0</v>
      </c>
      <c r="E174" s="100">
        <f t="shared" si="13"/>
        <v>0</v>
      </c>
      <c r="F174" s="105">
        <f t="shared" si="13"/>
        <v>0</v>
      </c>
      <c r="G174" s="105">
        <f t="shared" si="13"/>
        <v>0</v>
      </c>
      <c r="H174" s="98">
        <f t="shared" si="13"/>
        <v>0</v>
      </c>
      <c r="I174" s="100">
        <f t="shared" si="13"/>
        <v>0</v>
      </c>
      <c r="J174" s="105">
        <f t="shared" si="13"/>
        <v>0</v>
      </c>
      <c r="K174" s="105">
        <f t="shared" si="13"/>
        <v>0</v>
      </c>
      <c r="L174" s="105">
        <f t="shared" si="13"/>
        <v>0</v>
      </c>
      <c r="M174" s="105">
        <f t="shared" si="13"/>
        <v>0</v>
      </c>
      <c r="N174" s="105">
        <f t="shared" si="13"/>
        <v>0</v>
      </c>
      <c r="O174" s="105">
        <f t="shared" si="13"/>
        <v>0</v>
      </c>
      <c r="P174" s="105">
        <f t="shared" si="13"/>
        <v>0</v>
      </c>
      <c r="Q174" s="105"/>
      <c r="R174" s="105"/>
      <c r="S174" s="98"/>
      <c r="T174" s="100">
        <f t="shared" si="13"/>
        <v>0</v>
      </c>
      <c r="U174" s="104">
        <f t="shared" si="13"/>
        <v>0</v>
      </c>
      <c r="V174" s="100">
        <f t="shared" si="13"/>
        <v>0</v>
      </c>
      <c r="W174" s="105">
        <f t="shared" si="13"/>
        <v>0</v>
      </c>
      <c r="X174" s="98">
        <f t="shared" si="13"/>
        <v>0</v>
      </c>
    </row>
    <row r="175" spans="1:24" s="81" customFormat="1" ht="15" customHeight="1" thickBot="1" thickTop="1">
      <c r="A175" s="46" t="s">
        <v>181</v>
      </c>
      <c r="B175" s="76">
        <f>AVERAGE(B174)</f>
        <v>0</v>
      </c>
      <c r="C175" s="77">
        <f>AVERAGE(C174:D174)</f>
        <v>0</v>
      </c>
      <c r="D175" s="77">
        <f>AVERAGE(E174:H174)</f>
        <v>0</v>
      </c>
      <c r="E175" s="78">
        <f>AVERAGE(I174:P174)</f>
        <v>0</v>
      </c>
      <c r="F175" s="79">
        <f>AVERAGE(T174:U174)</f>
        <v>0</v>
      </c>
      <c r="G175" s="79">
        <f>AVERAGE(V174:X174)</f>
        <v>0</v>
      </c>
      <c r="H175" s="80"/>
      <c r="I175" s="80"/>
      <c r="J175" s="80"/>
      <c r="K175" s="80"/>
      <c r="L175" s="80"/>
      <c r="M175" s="80"/>
      <c r="N175" s="80"/>
      <c r="O175" s="80"/>
      <c r="P175" s="80"/>
      <c r="Q175" s="80"/>
      <c r="R175" s="80"/>
      <c r="S175" s="80"/>
      <c r="T175" s="80"/>
      <c r="U175" s="80"/>
      <c r="V175" s="80"/>
      <c r="W175" s="80"/>
      <c r="X175" s="80"/>
    </row>
    <row r="176" spans="1:24" s="81" customFormat="1" ht="15" customHeight="1" thickBot="1" thickTop="1">
      <c r="A176" s="110"/>
      <c r="B176" s="108" t="s">
        <v>187</v>
      </c>
      <c r="C176" s="82" t="s">
        <v>188</v>
      </c>
      <c r="D176" s="82" t="s">
        <v>150</v>
      </c>
      <c r="E176" s="83" t="s">
        <v>154</v>
      </c>
      <c r="F176" s="82" t="s">
        <v>189</v>
      </c>
      <c r="G176" s="82" t="s">
        <v>158</v>
      </c>
      <c r="H176" s="84"/>
      <c r="I176" s="84"/>
      <c r="J176" s="84"/>
      <c r="K176" s="84"/>
      <c r="L176" s="84"/>
      <c r="M176" s="84"/>
      <c r="N176" s="84"/>
      <c r="O176" s="84"/>
      <c r="P176" s="84"/>
      <c r="Q176" s="84"/>
      <c r="R176" s="84"/>
      <c r="S176" s="84"/>
      <c r="T176" s="84"/>
      <c r="U176" s="84"/>
      <c r="V176" s="84"/>
      <c r="W176" s="84"/>
      <c r="X176" s="84"/>
    </row>
    <row r="178" spans="1:12" ht="14.25" thickBot="1">
      <c r="A178" s="16" t="s">
        <v>219</v>
      </c>
      <c r="B178" s="60"/>
      <c r="C178" s="61"/>
      <c r="D178" s="61"/>
      <c r="E178" s="61"/>
      <c r="F178" s="61"/>
      <c r="G178" s="61"/>
      <c r="H178" s="61"/>
      <c r="I178" s="55"/>
      <c r="J178" s="55"/>
      <c r="K178" s="55"/>
      <c r="L178" s="55"/>
    </row>
    <row r="179" spans="1:24" ht="15" customHeight="1">
      <c r="A179" s="22" t="s">
        <v>182</v>
      </c>
      <c r="B179" s="62">
        <f>'比較表'!M88</f>
        <v>0</v>
      </c>
      <c r="C179" s="63">
        <f>'比較表'!M90</f>
        <v>0</v>
      </c>
      <c r="D179" s="64">
        <f>'比較表'!M92</f>
        <v>0</v>
      </c>
      <c r="E179" s="63">
        <f>'比較表'!M94</f>
        <v>0</v>
      </c>
      <c r="F179" s="65">
        <f>'比較表'!M96</f>
        <v>0</v>
      </c>
      <c r="G179" s="65">
        <f>'比較表'!M98</f>
        <v>0</v>
      </c>
      <c r="H179" s="64">
        <f>'比較表'!M100</f>
        <v>0</v>
      </c>
      <c r="I179" s="63">
        <f>'比較表'!M102</f>
        <v>0</v>
      </c>
      <c r="J179" s="65">
        <f>'比較表'!M104</f>
        <v>0</v>
      </c>
      <c r="K179" s="65">
        <f>'比較表'!M106</f>
        <v>0</v>
      </c>
      <c r="L179" s="65">
        <f>'比較表'!M108</f>
        <v>0</v>
      </c>
      <c r="M179" s="65">
        <f>'比較表'!M110</f>
        <v>0</v>
      </c>
      <c r="N179" s="65">
        <f>'比較表'!M112</f>
        <v>0</v>
      </c>
      <c r="O179" s="65">
        <f>'比較表'!M114</f>
        <v>0</v>
      </c>
      <c r="P179" s="65">
        <f>'比較表'!M116</f>
        <v>0</v>
      </c>
      <c r="Q179" s="65"/>
      <c r="R179" s="65"/>
      <c r="S179" s="64"/>
      <c r="T179" s="63">
        <f>'比較表'!M118</f>
        <v>0</v>
      </c>
      <c r="U179" s="64">
        <f>'比較表'!M120</f>
        <v>0</v>
      </c>
      <c r="V179" s="63">
        <f>'比較表'!M122</f>
        <v>0</v>
      </c>
      <c r="W179" s="65">
        <f>'比較表'!M124</f>
        <v>0</v>
      </c>
      <c r="X179" s="64">
        <f>'比較表'!M126</f>
        <v>0</v>
      </c>
    </row>
    <row r="180" spans="1:24" ht="15" customHeight="1">
      <c r="A180" s="29" t="s">
        <v>177</v>
      </c>
      <c r="B180" s="66">
        <f>'比較表'!N88</f>
        <v>1</v>
      </c>
      <c r="C180" s="67">
        <f>'比較表'!N90</f>
        <v>1</v>
      </c>
      <c r="D180" s="68">
        <f>'比較表'!N92</f>
        <v>1</v>
      </c>
      <c r="E180" s="67">
        <f>'比較表'!N94</f>
        <v>1</v>
      </c>
      <c r="F180" s="69">
        <f>'比較表'!N96</f>
        <v>1</v>
      </c>
      <c r="G180" s="69">
        <f>'比較表'!N98</f>
        <v>1</v>
      </c>
      <c r="H180" s="68">
        <f>'比較表'!N100</f>
        <v>1</v>
      </c>
      <c r="I180" s="67">
        <f>'比較表'!N102</f>
        <v>1</v>
      </c>
      <c r="J180" s="69">
        <f>'比較表'!N104</f>
        <v>1</v>
      </c>
      <c r="K180" s="69">
        <f>'比較表'!N106</f>
        <v>1</v>
      </c>
      <c r="L180" s="69">
        <f>'比較表'!N108</f>
        <v>1</v>
      </c>
      <c r="M180" s="69">
        <f>'比較表'!N110</f>
        <v>1</v>
      </c>
      <c r="N180" s="69">
        <f>'比較表'!N112</f>
        <v>1</v>
      </c>
      <c r="O180" s="69">
        <f>'比較表'!N114</f>
        <v>1</v>
      </c>
      <c r="P180" s="69">
        <f>'比較表'!N116</f>
        <v>1</v>
      </c>
      <c r="Q180" s="69"/>
      <c r="R180" s="69"/>
      <c r="S180" s="68"/>
      <c r="T180" s="67">
        <f>'比較表'!N118</f>
        <v>1</v>
      </c>
      <c r="U180" s="68">
        <f>'比較表'!N120</f>
        <v>1</v>
      </c>
      <c r="V180" s="67">
        <f>'比較表'!N122</f>
        <v>1</v>
      </c>
      <c r="W180" s="69">
        <f>'比較表'!N124</f>
        <v>1</v>
      </c>
      <c r="X180" s="68">
        <f>'比較表'!N126</f>
        <v>1</v>
      </c>
    </row>
    <row r="181" spans="1:24" ht="15" customHeight="1">
      <c r="A181" s="29" t="s">
        <v>178</v>
      </c>
      <c r="B181" s="66">
        <f>'比較表'!O88</f>
        <v>0</v>
      </c>
      <c r="C181" s="67">
        <f>'比較表'!O90</f>
        <v>0</v>
      </c>
      <c r="D181" s="68">
        <f>'比較表'!O92</f>
        <v>0</v>
      </c>
      <c r="E181" s="67">
        <f>'比較表'!O94</f>
        <v>0</v>
      </c>
      <c r="F181" s="69">
        <f>'比較表'!O96</f>
        <v>0</v>
      </c>
      <c r="G181" s="69">
        <f>'比較表'!O98</f>
        <v>0</v>
      </c>
      <c r="H181" s="68">
        <f>'比較表'!O100</f>
        <v>0</v>
      </c>
      <c r="I181" s="67">
        <f>'比較表'!O102</f>
        <v>0</v>
      </c>
      <c r="J181" s="69">
        <f>'比較表'!O104</f>
        <v>0</v>
      </c>
      <c r="K181" s="69">
        <f>'比較表'!O106</f>
        <v>0</v>
      </c>
      <c r="L181" s="69">
        <f>'比較表'!O108</f>
        <v>0</v>
      </c>
      <c r="M181" s="69">
        <f>'比較表'!O110</f>
        <v>0</v>
      </c>
      <c r="N181" s="69">
        <f>'比較表'!O112</f>
        <v>0</v>
      </c>
      <c r="O181" s="69">
        <f>'比較表'!O114</f>
        <v>0</v>
      </c>
      <c r="P181" s="69">
        <f>'比較表'!O116</f>
        <v>0</v>
      </c>
      <c r="Q181" s="69"/>
      <c r="R181" s="69"/>
      <c r="S181" s="68"/>
      <c r="T181" s="67">
        <f>'比較表'!O118</f>
        <v>0</v>
      </c>
      <c r="U181" s="68">
        <f>'比較表'!O120</f>
        <v>0</v>
      </c>
      <c r="V181" s="67">
        <f>'比較表'!O122</f>
        <v>0</v>
      </c>
      <c r="W181" s="69">
        <f>'比較表'!O124</f>
        <v>0</v>
      </c>
      <c r="X181" s="68">
        <f>'比較表'!O126</f>
        <v>0</v>
      </c>
    </row>
    <row r="182" spans="1:24" ht="15" customHeight="1" thickBot="1">
      <c r="A182" s="35" t="s">
        <v>179</v>
      </c>
      <c r="B182" s="70">
        <f>'比較表'!P88</f>
        <v>0</v>
      </c>
      <c r="C182" s="71">
        <f>'比較表'!P90</f>
        <v>0</v>
      </c>
      <c r="D182" s="72">
        <f>'比較表'!P92</f>
        <v>0</v>
      </c>
      <c r="E182" s="71">
        <f>'比較表'!P94</f>
        <v>0</v>
      </c>
      <c r="F182" s="73">
        <f>'比較表'!P96</f>
        <v>0</v>
      </c>
      <c r="G182" s="73">
        <f>'比較表'!P98</f>
        <v>0</v>
      </c>
      <c r="H182" s="72">
        <f>'比較表'!P100</f>
        <v>0</v>
      </c>
      <c r="I182" s="71">
        <f>'比較表'!P102</f>
        <v>0</v>
      </c>
      <c r="J182" s="73">
        <f>'比較表'!P104</f>
        <v>0</v>
      </c>
      <c r="K182" s="73">
        <f>'比較表'!P106</f>
        <v>0</v>
      </c>
      <c r="L182" s="73">
        <f>'比較表'!P108</f>
        <v>0</v>
      </c>
      <c r="M182" s="73">
        <f>'比較表'!P110</f>
        <v>0</v>
      </c>
      <c r="N182" s="73">
        <f>'比較表'!P112</f>
        <v>0</v>
      </c>
      <c r="O182" s="73">
        <f>'比較表'!P114</f>
        <v>0</v>
      </c>
      <c r="P182" s="73">
        <f>'比較表'!P116</f>
        <v>0</v>
      </c>
      <c r="Q182" s="73"/>
      <c r="R182" s="73"/>
      <c r="S182" s="72"/>
      <c r="T182" s="71">
        <f>'比較表'!P118</f>
        <v>0</v>
      </c>
      <c r="U182" s="72">
        <f>'比較表'!P120</f>
        <v>0</v>
      </c>
      <c r="V182" s="71">
        <f>'比較表'!P122</f>
        <v>0</v>
      </c>
      <c r="W182" s="73">
        <f>'比較表'!P124</f>
        <v>0</v>
      </c>
      <c r="X182" s="72">
        <f>'比較表'!P126</f>
        <v>0</v>
      </c>
    </row>
    <row r="183" spans="1:24" ht="15" customHeight="1" thickBot="1" thickTop="1">
      <c r="A183" s="41" t="s">
        <v>183</v>
      </c>
      <c r="B183" s="70">
        <f>'比較表'!Q88</f>
        <v>0</v>
      </c>
      <c r="C183" s="71">
        <f>'比較表'!Q90</f>
        <v>0</v>
      </c>
      <c r="D183" s="72">
        <f>'比較表'!Q92</f>
        <v>0</v>
      </c>
      <c r="E183" s="71">
        <f>'比較表'!Q94</f>
        <v>0</v>
      </c>
      <c r="F183" s="73">
        <f>'比較表'!Q96</f>
        <v>0</v>
      </c>
      <c r="G183" s="73">
        <f>'比較表'!Q98</f>
        <v>0</v>
      </c>
      <c r="H183" s="72">
        <f>'比較表'!Q100</f>
        <v>0</v>
      </c>
      <c r="I183" s="71">
        <f>'比較表'!Q102</f>
        <v>0</v>
      </c>
      <c r="J183" s="73">
        <f>'比較表'!Q104</f>
        <v>0</v>
      </c>
      <c r="K183" s="73">
        <f>'比較表'!Q106</f>
        <v>0</v>
      </c>
      <c r="L183" s="73">
        <f>'比較表'!Q108</f>
        <v>0</v>
      </c>
      <c r="M183" s="73">
        <f>'比較表'!Q110</f>
        <v>0</v>
      </c>
      <c r="N183" s="73">
        <f>'比較表'!Q112</f>
        <v>0</v>
      </c>
      <c r="O183" s="73">
        <f>'比較表'!Q114</f>
        <v>0</v>
      </c>
      <c r="P183" s="73">
        <f>'比較表'!Q116</f>
        <v>0</v>
      </c>
      <c r="Q183" s="73"/>
      <c r="R183" s="73"/>
      <c r="S183" s="72"/>
      <c r="T183" s="71">
        <f>'比較表'!Q118</f>
        <v>0</v>
      </c>
      <c r="U183" s="72">
        <f>'比較表'!Q120</f>
        <v>0</v>
      </c>
      <c r="V183" s="71">
        <f>'比較表'!Q122</f>
        <v>0</v>
      </c>
      <c r="W183" s="73">
        <f>'比較表'!Q124</f>
        <v>0</v>
      </c>
      <c r="X183" s="72">
        <f>'比較表'!Q126</f>
        <v>0</v>
      </c>
    </row>
    <row r="184" spans="1:24" ht="15" customHeight="1" thickBot="1" thickTop="1">
      <c r="A184" s="41" t="s">
        <v>185</v>
      </c>
      <c r="B184" s="87">
        <f aca="true" t="shared" si="14" ref="B184:P184">SUM(B179:B183)</f>
        <v>1</v>
      </c>
      <c r="C184" s="88">
        <f t="shared" si="14"/>
        <v>1</v>
      </c>
      <c r="D184" s="89">
        <f t="shared" si="14"/>
        <v>1</v>
      </c>
      <c r="E184" s="88">
        <f t="shared" si="14"/>
        <v>1</v>
      </c>
      <c r="F184" s="90">
        <f t="shared" si="14"/>
        <v>1</v>
      </c>
      <c r="G184" s="90">
        <f t="shared" si="14"/>
        <v>1</v>
      </c>
      <c r="H184" s="89">
        <f t="shared" si="14"/>
        <v>1</v>
      </c>
      <c r="I184" s="88">
        <f t="shared" si="14"/>
        <v>1</v>
      </c>
      <c r="J184" s="90">
        <f t="shared" si="14"/>
        <v>1</v>
      </c>
      <c r="K184" s="90">
        <f t="shared" si="14"/>
        <v>1</v>
      </c>
      <c r="L184" s="90">
        <f t="shared" si="14"/>
        <v>1</v>
      </c>
      <c r="M184" s="90">
        <f t="shared" si="14"/>
        <v>1</v>
      </c>
      <c r="N184" s="90">
        <f t="shared" si="14"/>
        <v>1</v>
      </c>
      <c r="O184" s="90">
        <f t="shared" si="14"/>
        <v>1</v>
      </c>
      <c r="P184" s="90">
        <f t="shared" si="14"/>
        <v>1</v>
      </c>
      <c r="Q184" s="90"/>
      <c r="R184" s="90"/>
      <c r="S184" s="89"/>
      <c r="T184" s="88">
        <f>SUM(T179:T183)</f>
        <v>1</v>
      </c>
      <c r="U184" s="89">
        <f>SUM(U179:U183)</f>
        <v>1</v>
      </c>
      <c r="V184" s="88">
        <f>SUM(V179:V183)</f>
        <v>1</v>
      </c>
      <c r="W184" s="90">
        <f>SUM(W179:W183)</f>
        <v>1</v>
      </c>
      <c r="X184" s="89">
        <f>SUM(X179:X183)</f>
        <v>1</v>
      </c>
    </row>
    <row r="185" spans="1:24" s="75" customFormat="1" ht="15" customHeight="1" thickBot="1" thickTop="1">
      <c r="A185" s="42" t="s">
        <v>180</v>
      </c>
      <c r="B185" s="44">
        <f>((B179*2)+(B180*2)+(B181))/(B184*2)</f>
        <v>1</v>
      </c>
      <c r="C185" s="100">
        <f aca="true" t="shared" si="15" ref="C185:X185">((C179*2)+(C180*2)+(C181))/(C184*2)</f>
        <v>1</v>
      </c>
      <c r="D185" s="98">
        <f t="shared" si="15"/>
        <v>1</v>
      </c>
      <c r="E185" s="100">
        <f t="shared" si="15"/>
        <v>1</v>
      </c>
      <c r="F185" s="105">
        <f t="shared" si="15"/>
        <v>1</v>
      </c>
      <c r="G185" s="105">
        <f t="shared" si="15"/>
        <v>1</v>
      </c>
      <c r="H185" s="98">
        <f t="shared" si="15"/>
        <v>1</v>
      </c>
      <c r="I185" s="100">
        <f t="shared" si="15"/>
        <v>1</v>
      </c>
      <c r="J185" s="105">
        <f t="shared" si="15"/>
        <v>1</v>
      </c>
      <c r="K185" s="105">
        <f t="shared" si="15"/>
        <v>1</v>
      </c>
      <c r="L185" s="105">
        <f t="shared" si="15"/>
        <v>1</v>
      </c>
      <c r="M185" s="105">
        <f t="shared" si="15"/>
        <v>1</v>
      </c>
      <c r="N185" s="105">
        <f t="shared" si="15"/>
        <v>1</v>
      </c>
      <c r="O185" s="105">
        <f t="shared" si="15"/>
        <v>1</v>
      </c>
      <c r="P185" s="105">
        <f t="shared" si="15"/>
        <v>1</v>
      </c>
      <c r="Q185" s="105"/>
      <c r="R185" s="105"/>
      <c r="S185" s="98"/>
      <c r="T185" s="100">
        <f t="shared" si="15"/>
        <v>1</v>
      </c>
      <c r="U185" s="98">
        <f t="shared" si="15"/>
        <v>1</v>
      </c>
      <c r="V185" s="100">
        <f t="shared" si="15"/>
        <v>1</v>
      </c>
      <c r="W185" s="105">
        <f t="shared" si="15"/>
        <v>1</v>
      </c>
      <c r="X185" s="98">
        <f t="shared" si="15"/>
        <v>1</v>
      </c>
    </row>
    <row r="186" spans="1:24" s="81" customFormat="1" ht="15" customHeight="1" thickBot="1" thickTop="1">
      <c r="A186" s="46" t="s">
        <v>181</v>
      </c>
      <c r="B186" s="76">
        <f>AVERAGE(B185)</f>
        <v>1</v>
      </c>
      <c r="C186" s="77">
        <f>AVERAGE(C185:D185)</f>
        <v>1</v>
      </c>
      <c r="D186" s="77">
        <f>AVERAGE(E185:H185)</f>
        <v>1</v>
      </c>
      <c r="E186" s="78">
        <f>AVERAGE(I185:P185)</f>
        <v>1</v>
      </c>
      <c r="F186" s="79">
        <f>AVERAGE(T185:U185)</f>
        <v>1</v>
      </c>
      <c r="G186" s="79">
        <f>AVERAGE(V185:X185)</f>
        <v>1</v>
      </c>
      <c r="H186" s="80"/>
      <c r="I186" s="80"/>
      <c r="J186" s="80"/>
      <c r="K186" s="80"/>
      <c r="L186" s="80"/>
      <c r="M186" s="80"/>
      <c r="N186" s="80"/>
      <c r="O186" s="80"/>
      <c r="P186" s="80"/>
      <c r="Q186" s="80"/>
      <c r="R186" s="80"/>
      <c r="S186" s="80"/>
      <c r="T186" s="80"/>
      <c r="U186" s="80"/>
      <c r="V186" s="80"/>
      <c r="W186" s="80"/>
      <c r="X186" s="80"/>
    </row>
    <row r="187" spans="1:24" s="81" customFormat="1" ht="15" customHeight="1" thickBot="1" thickTop="1">
      <c r="A187" s="110"/>
      <c r="B187" s="108" t="s">
        <v>187</v>
      </c>
      <c r="C187" s="82" t="s">
        <v>188</v>
      </c>
      <c r="D187" s="82" t="s">
        <v>150</v>
      </c>
      <c r="E187" s="83" t="s">
        <v>154</v>
      </c>
      <c r="F187" s="82" t="s">
        <v>189</v>
      </c>
      <c r="G187" s="82" t="s">
        <v>158</v>
      </c>
      <c r="H187" s="84"/>
      <c r="I187" s="84"/>
      <c r="J187" s="84"/>
      <c r="K187" s="84"/>
      <c r="L187" s="84"/>
      <c r="M187" s="84"/>
      <c r="N187" s="84"/>
      <c r="O187" s="84"/>
      <c r="P187" s="84"/>
      <c r="Q187" s="84"/>
      <c r="R187" s="84"/>
      <c r="S187" s="84"/>
      <c r="T187" s="84"/>
      <c r="U187" s="84"/>
      <c r="V187" s="84"/>
      <c r="W187" s="84"/>
      <c r="X187" s="84"/>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10" customWidth="1"/>
    <col min="8" max="8" width="9.00390625" style="1" customWidth="1"/>
    <col min="9" max="16384" width="9.00390625" style="3" customWidth="1"/>
  </cols>
  <sheetData>
    <row r="1" spans="13:17" ht="28.5" customHeight="1" thickBot="1">
      <c r="M1" s="15"/>
      <c r="N1" s="15"/>
      <c r="O1" s="15"/>
      <c r="P1" s="15"/>
      <c r="Q1" s="15" t="s">
        <v>239</v>
      </c>
    </row>
    <row r="2" spans="8:17" ht="14.25" thickBot="1">
      <c r="H2" s="6"/>
      <c r="I2" s="2"/>
      <c r="J2" s="2"/>
      <c r="K2" s="2"/>
      <c r="L2" s="2"/>
      <c r="M2" s="304" t="s">
        <v>112</v>
      </c>
      <c r="N2" s="305"/>
      <c r="O2" s="305"/>
      <c r="P2" s="305"/>
      <c r="Q2" s="306"/>
    </row>
    <row r="3" spans="8:17" ht="28.5" customHeight="1" thickBot="1">
      <c r="H3" s="5"/>
      <c r="I3" s="5"/>
      <c r="J3" s="5"/>
      <c r="K3" s="5"/>
      <c r="L3" s="14"/>
      <c r="M3" s="231">
        <f>'評点入力シート'!F3</f>
        <v>0</v>
      </c>
      <c r="N3" s="232"/>
      <c r="O3" s="232"/>
      <c r="P3" s="232"/>
      <c r="Q3" s="233"/>
    </row>
    <row r="4" spans="1:17" ht="18" customHeight="1">
      <c r="A4" s="280" t="s">
        <v>113</v>
      </c>
      <c r="B4" s="287" t="s">
        <v>114</v>
      </c>
      <c r="C4" s="280" t="s">
        <v>2</v>
      </c>
      <c r="D4" s="281"/>
      <c r="E4" s="281"/>
      <c r="F4" s="282"/>
      <c r="G4" s="312"/>
      <c r="H4" s="309" t="s">
        <v>111</v>
      </c>
      <c r="I4" s="310"/>
      <c r="J4" s="310"/>
      <c r="K4" s="310"/>
      <c r="L4" s="311"/>
      <c r="M4" s="307" t="s">
        <v>217</v>
      </c>
      <c r="N4" s="307"/>
      <c r="O4" s="307"/>
      <c r="P4" s="307"/>
      <c r="Q4" s="308"/>
    </row>
    <row r="5" spans="1:17" ht="18" customHeight="1" thickBot="1">
      <c r="A5" s="286"/>
      <c r="B5" s="288"/>
      <c r="C5" s="283"/>
      <c r="D5" s="284"/>
      <c r="E5" s="284"/>
      <c r="F5" s="285"/>
      <c r="G5" s="313"/>
      <c r="H5" s="7" t="s">
        <v>163</v>
      </c>
      <c r="I5" s="8" t="s">
        <v>115</v>
      </c>
      <c r="J5" s="8" t="s">
        <v>3</v>
      </c>
      <c r="K5" s="8" t="s">
        <v>4</v>
      </c>
      <c r="L5" s="9" t="s">
        <v>0</v>
      </c>
      <c r="M5" s="201" t="s">
        <v>222</v>
      </c>
      <c r="N5" s="202" t="s">
        <v>115</v>
      </c>
      <c r="O5" s="202" t="s">
        <v>3</v>
      </c>
      <c r="P5" s="202" t="s">
        <v>4</v>
      </c>
      <c r="Q5" s="203" t="s">
        <v>223</v>
      </c>
    </row>
    <row r="6" spans="1:17" ht="28.5" customHeight="1">
      <c r="A6" s="289" t="s">
        <v>116</v>
      </c>
      <c r="B6" s="249" t="s">
        <v>164</v>
      </c>
      <c r="C6" s="234" t="s">
        <v>117</v>
      </c>
      <c r="D6" s="235"/>
      <c r="E6" s="235"/>
      <c r="F6" s="236"/>
      <c r="G6" s="11"/>
      <c r="H6" s="116">
        <f>COUNTIF('評点入力シート'!G13,"Ａ＋")</f>
        <v>0</v>
      </c>
      <c r="I6" s="117">
        <f>COUNTIF('評点入力シート'!G13,"Ａ")</f>
        <v>0</v>
      </c>
      <c r="J6" s="117">
        <f>COUNTIF('評点入力シート'!G13,"Ｂ")</f>
        <v>0</v>
      </c>
      <c r="K6" s="117">
        <f>COUNTIF('評点入力シート'!G13,"Ｃ")</f>
        <v>0</v>
      </c>
      <c r="L6" s="118">
        <f>COUNTIF('評点入力シート'!G13,"－")</f>
        <v>0</v>
      </c>
      <c r="M6" s="116">
        <f>COUNTIF('評点入力シート'!H13,"Ａ＋")</f>
        <v>0</v>
      </c>
      <c r="N6" s="117">
        <f>COUNTIF('評点入力シート'!H13,"Ａ")</f>
        <v>0</v>
      </c>
      <c r="O6" s="117">
        <f>COUNTIF('評点入力シート'!H13,"Ｂ")</f>
        <v>0</v>
      </c>
      <c r="P6" s="117">
        <f>COUNTIF('評点入力シート'!H13,"Ｃ")</f>
        <v>0</v>
      </c>
      <c r="Q6" s="118">
        <f>COUNTIF('評点入力シート'!H13,"－")</f>
        <v>0</v>
      </c>
    </row>
    <row r="7" spans="1:17" ht="28.5" customHeight="1">
      <c r="A7" s="271"/>
      <c r="B7" s="250"/>
      <c r="C7" s="237"/>
      <c r="D7" s="238"/>
      <c r="E7" s="238"/>
      <c r="F7" s="239"/>
      <c r="G7" s="111" t="s">
        <v>195</v>
      </c>
      <c r="H7" s="332"/>
      <c r="I7" s="333">
        <v>1</v>
      </c>
      <c r="J7" s="333"/>
      <c r="K7" s="134"/>
      <c r="L7" s="133"/>
      <c r="M7" s="332"/>
      <c r="N7" s="333">
        <v>1</v>
      </c>
      <c r="O7" s="134"/>
      <c r="P7" s="134"/>
      <c r="Q7" s="133"/>
    </row>
    <row r="8" spans="1:17" ht="28.5" customHeight="1">
      <c r="A8" s="271"/>
      <c r="B8" s="250"/>
      <c r="C8" s="240"/>
      <c r="D8" s="241"/>
      <c r="E8" s="241"/>
      <c r="F8" s="242"/>
      <c r="G8" s="112" t="s">
        <v>196</v>
      </c>
      <c r="H8" s="349">
        <v>157</v>
      </c>
      <c r="I8" s="350">
        <v>1003</v>
      </c>
      <c r="J8" s="350">
        <v>192</v>
      </c>
      <c r="K8" s="128"/>
      <c r="L8" s="126"/>
      <c r="M8" s="354">
        <v>100</v>
      </c>
      <c r="N8" s="355">
        <v>1564</v>
      </c>
      <c r="O8" s="355">
        <v>162</v>
      </c>
      <c r="P8" s="128"/>
      <c r="Q8" s="126"/>
    </row>
    <row r="9" spans="1:17" ht="28.5" customHeight="1">
      <c r="A9" s="271"/>
      <c r="B9" s="250"/>
      <c r="C9" s="243" t="s">
        <v>118</v>
      </c>
      <c r="D9" s="244"/>
      <c r="E9" s="244"/>
      <c r="F9" s="245"/>
      <c r="G9" s="13"/>
      <c r="H9" s="121">
        <f>COUNTIF('評点入力シート'!G14,"Ａ＋")</f>
        <v>0</v>
      </c>
      <c r="I9" s="122">
        <f>COUNTIF('評点入力シート'!G14,"Ａ")</f>
        <v>0</v>
      </c>
      <c r="J9" s="122">
        <f>COUNTIF('評点入力シート'!G14,"Ｂ")</f>
        <v>0</v>
      </c>
      <c r="K9" s="122">
        <f>COUNTIF('評点入力シート'!G14,"Ｃ")</f>
        <v>0</v>
      </c>
      <c r="L9" s="123">
        <f>COUNTIF('評点入力シート'!G14,"－")</f>
        <v>0</v>
      </c>
      <c r="M9" s="121">
        <f>COUNTIF('評点入力シート'!H14,"Ａ＋")</f>
        <v>0</v>
      </c>
      <c r="N9" s="122">
        <f>COUNTIF('評点入力シート'!H14,"Ａ")</f>
        <v>0</v>
      </c>
      <c r="O9" s="122">
        <f>COUNTIF('評点入力シート'!H14,"Ｂ")</f>
        <v>0</v>
      </c>
      <c r="P9" s="122">
        <f>COUNTIF('評点入力シート'!H14,"Ｃ")</f>
        <v>0</v>
      </c>
      <c r="Q9" s="123">
        <f>COUNTIF('評点入力シート'!H14,"－")</f>
        <v>0</v>
      </c>
    </row>
    <row r="10" spans="1:17" ht="28.5" customHeight="1">
      <c r="A10" s="271"/>
      <c r="B10" s="250"/>
      <c r="C10" s="237"/>
      <c r="D10" s="238"/>
      <c r="E10" s="238"/>
      <c r="F10" s="239"/>
      <c r="G10" s="111" t="s">
        <v>195</v>
      </c>
      <c r="H10" s="332">
        <v>1</v>
      </c>
      <c r="I10" s="333"/>
      <c r="J10" s="134"/>
      <c r="K10" s="134"/>
      <c r="L10" s="133"/>
      <c r="M10" s="334"/>
      <c r="N10" s="333">
        <v>1</v>
      </c>
      <c r="O10" s="333"/>
      <c r="P10" s="134"/>
      <c r="Q10" s="133"/>
    </row>
    <row r="11" spans="1:17" ht="28.5" customHeight="1">
      <c r="A11" s="271"/>
      <c r="B11" s="250"/>
      <c r="C11" s="240"/>
      <c r="D11" s="241"/>
      <c r="E11" s="241"/>
      <c r="F11" s="242"/>
      <c r="G11" s="112" t="s">
        <v>196</v>
      </c>
      <c r="H11" s="349">
        <v>112</v>
      </c>
      <c r="I11" s="350">
        <v>1156</v>
      </c>
      <c r="J11" s="350">
        <v>79</v>
      </c>
      <c r="K11" s="350">
        <v>5</v>
      </c>
      <c r="L11" s="119"/>
      <c r="M11" s="354">
        <v>53</v>
      </c>
      <c r="N11" s="355">
        <v>1701</v>
      </c>
      <c r="O11" s="355">
        <v>67</v>
      </c>
      <c r="P11" s="355">
        <v>5</v>
      </c>
      <c r="Q11" s="119"/>
    </row>
    <row r="12" spans="1:17" ht="28.5" customHeight="1">
      <c r="A12" s="271"/>
      <c r="B12" s="250"/>
      <c r="C12" s="243" t="s">
        <v>119</v>
      </c>
      <c r="D12" s="244"/>
      <c r="E12" s="244"/>
      <c r="F12" s="245"/>
      <c r="G12" s="13"/>
      <c r="H12" s="121">
        <f>COUNTIF('評点入力シート'!G15,"Ａ＋")</f>
        <v>0</v>
      </c>
      <c r="I12" s="122">
        <f>COUNTIF('評点入力シート'!G15,"Ａ")</f>
        <v>0</v>
      </c>
      <c r="J12" s="122">
        <f>COUNTIF('評点入力シート'!G15,"Ｂ")</f>
        <v>0</v>
      </c>
      <c r="K12" s="122">
        <f>COUNTIF('評点入力シート'!G15,"Ｃ")</f>
        <v>0</v>
      </c>
      <c r="L12" s="123">
        <f>COUNTIF('評点入力シート'!G15,"－")</f>
        <v>0</v>
      </c>
      <c r="M12" s="121">
        <f>COUNTIF('評点入力シート'!H15,"Ａ＋")</f>
        <v>0</v>
      </c>
      <c r="N12" s="122">
        <f>COUNTIF('評点入力シート'!H15,"Ａ")</f>
        <v>0</v>
      </c>
      <c r="O12" s="122">
        <f>COUNTIF('評点入力シート'!H15,"Ｂ")</f>
        <v>0</v>
      </c>
      <c r="P12" s="122">
        <f>COUNTIF('評点入力シート'!H15,"Ｃ")</f>
        <v>0</v>
      </c>
      <c r="Q12" s="123">
        <f>COUNTIF('評点入力シート'!H15,"－")</f>
        <v>0</v>
      </c>
    </row>
    <row r="13" spans="1:17" ht="28.5" customHeight="1">
      <c r="A13" s="271"/>
      <c r="B13" s="250"/>
      <c r="C13" s="237"/>
      <c r="D13" s="238"/>
      <c r="E13" s="238"/>
      <c r="F13" s="239"/>
      <c r="G13" s="111" t="s">
        <v>195</v>
      </c>
      <c r="H13" s="332"/>
      <c r="I13" s="333">
        <v>1</v>
      </c>
      <c r="J13" s="134"/>
      <c r="K13" s="134"/>
      <c r="L13" s="133"/>
      <c r="M13" s="332"/>
      <c r="N13" s="333">
        <v>1</v>
      </c>
      <c r="O13" s="333"/>
      <c r="P13" s="134"/>
      <c r="Q13" s="133"/>
    </row>
    <row r="14" spans="1:17" ht="28.5" customHeight="1" thickBot="1">
      <c r="A14" s="290"/>
      <c r="B14" s="272"/>
      <c r="C14" s="246"/>
      <c r="D14" s="247"/>
      <c r="E14" s="247"/>
      <c r="F14" s="248"/>
      <c r="G14" s="112" t="s">
        <v>196</v>
      </c>
      <c r="H14" s="359">
        <v>73</v>
      </c>
      <c r="I14" s="360">
        <v>1146</v>
      </c>
      <c r="J14" s="360">
        <v>133</v>
      </c>
      <c r="K14" s="125"/>
      <c r="L14" s="124"/>
      <c r="M14" s="361">
        <v>29</v>
      </c>
      <c r="N14" s="362">
        <v>1695</v>
      </c>
      <c r="O14" s="362">
        <v>101</v>
      </c>
      <c r="P14" s="362">
        <v>1</v>
      </c>
      <c r="Q14" s="124"/>
    </row>
    <row r="15" spans="1:17" ht="28.5" customHeight="1">
      <c r="A15" s="289" t="s">
        <v>120</v>
      </c>
      <c r="B15" s="249" t="s">
        <v>165</v>
      </c>
      <c r="C15" s="258" t="s">
        <v>121</v>
      </c>
      <c r="D15" s="259"/>
      <c r="E15" s="259"/>
      <c r="F15" s="260"/>
      <c r="G15" s="11"/>
      <c r="H15" s="127">
        <f>COUNTIF('評点入力シート'!G18,"Ａ＋")</f>
        <v>0</v>
      </c>
      <c r="I15" s="136">
        <f>COUNTIF('評点入力シート'!G18,"Ａ")</f>
        <v>0</v>
      </c>
      <c r="J15" s="136">
        <f>COUNTIF('評点入力シート'!G18,"Ｂ")</f>
        <v>0</v>
      </c>
      <c r="K15" s="136">
        <f>COUNTIF('評点入力シート'!G18,"Ｃ")</f>
        <v>0</v>
      </c>
      <c r="L15" s="137">
        <f>COUNTIF('評点入力シート'!G18,"－")</f>
        <v>0</v>
      </c>
      <c r="M15" s="127">
        <f>COUNTIF('評点入力シート'!H18,"Ａ＋")</f>
        <v>0</v>
      </c>
      <c r="N15" s="136">
        <f>COUNTIF('評点入力シート'!H18,"Ａ")</f>
        <v>0</v>
      </c>
      <c r="O15" s="136">
        <f>COUNTIF('評点入力シート'!H18,"Ｂ")</f>
        <v>0</v>
      </c>
      <c r="P15" s="136">
        <f>COUNTIF('評点入力シート'!H18,"Ｃ")</f>
        <v>0</v>
      </c>
      <c r="Q15" s="137">
        <f>COUNTIF('評点入力シート'!H18,"－")</f>
        <v>0</v>
      </c>
    </row>
    <row r="16" spans="1:17" ht="28.5" customHeight="1">
      <c r="A16" s="271"/>
      <c r="B16" s="250"/>
      <c r="C16" s="237"/>
      <c r="D16" s="238"/>
      <c r="E16" s="238"/>
      <c r="F16" s="239"/>
      <c r="G16" s="111" t="s">
        <v>195</v>
      </c>
      <c r="H16" s="332"/>
      <c r="I16" s="333">
        <v>1</v>
      </c>
      <c r="J16" s="134"/>
      <c r="K16" s="134"/>
      <c r="L16" s="133"/>
      <c r="M16" s="332"/>
      <c r="N16" s="333">
        <v>1</v>
      </c>
      <c r="O16" s="333"/>
      <c r="P16" s="134"/>
      <c r="Q16" s="133"/>
    </row>
    <row r="17" spans="1:17" ht="28.5" customHeight="1">
      <c r="A17" s="271"/>
      <c r="B17" s="250"/>
      <c r="C17" s="240"/>
      <c r="D17" s="241"/>
      <c r="E17" s="241"/>
      <c r="F17" s="242"/>
      <c r="G17" s="112" t="s">
        <v>196</v>
      </c>
      <c r="H17" s="349">
        <v>100</v>
      </c>
      <c r="I17" s="350">
        <v>1176</v>
      </c>
      <c r="J17" s="350">
        <v>72</v>
      </c>
      <c r="K17" s="350">
        <v>4</v>
      </c>
      <c r="L17" s="126"/>
      <c r="M17" s="354">
        <v>60</v>
      </c>
      <c r="N17" s="355">
        <v>1681</v>
      </c>
      <c r="O17" s="355">
        <v>83</v>
      </c>
      <c r="P17" s="355">
        <v>2</v>
      </c>
      <c r="Q17" s="126"/>
    </row>
    <row r="18" spans="1:17" ht="28.5" customHeight="1">
      <c r="A18" s="291"/>
      <c r="B18" s="250"/>
      <c r="C18" s="243" t="s">
        <v>122</v>
      </c>
      <c r="D18" s="244"/>
      <c r="E18" s="244"/>
      <c r="F18" s="245"/>
      <c r="G18" s="13"/>
      <c r="H18" s="121">
        <f>COUNTIF('評点入力シート'!G19,"Ａ＋")</f>
        <v>0</v>
      </c>
      <c r="I18" s="122">
        <f>COUNTIF('評点入力シート'!G19,"Ａ")</f>
        <v>0</v>
      </c>
      <c r="J18" s="122">
        <f>COUNTIF('評点入力シート'!G19,"Ｂ")</f>
        <v>0</v>
      </c>
      <c r="K18" s="122">
        <f>COUNTIF('評点入力シート'!G19,"Ｃ")</f>
        <v>0</v>
      </c>
      <c r="L18" s="123">
        <f>COUNTIF('評点入力シート'!G19,"－")</f>
        <v>0</v>
      </c>
      <c r="M18" s="121">
        <f>COUNTIF('評点入力シート'!H19,"Ａ＋")</f>
        <v>0</v>
      </c>
      <c r="N18" s="122">
        <f>COUNTIF('評点入力シート'!H19,"Ａ")</f>
        <v>0</v>
      </c>
      <c r="O18" s="122">
        <f>COUNTIF('評点入力シート'!H19,"Ｂ")</f>
        <v>0</v>
      </c>
      <c r="P18" s="122">
        <f>COUNTIF('評点入力シート'!H19,"Ｃ")</f>
        <v>0</v>
      </c>
      <c r="Q18" s="123">
        <f>COUNTIF('評点入力シート'!H19,"－")</f>
        <v>0</v>
      </c>
    </row>
    <row r="19" spans="1:17" ht="28.5" customHeight="1">
      <c r="A19" s="291"/>
      <c r="B19" s="250"/>
      <c r="C19" s="237"/>
      <c r="D19" s="238"/>
      <c r="E19" s="238"/>
      <c r="F19" s="239"/>
      <c r="G19" s="111" t="s">
        <v>195</v>
      </c>
      <c r="H19" s="334"/>
      <c r="I19" s="333">
        <v>1</v>
      </c>
      <c r="J19" s="134"/>
      <c r="K19" s="134"/>
      <c r="L19" s="133"/>
      <c r="M19" s="332"/>
      <c r="N19" s="333">
        <v>1</v>
      </c>
      <c r="O19" s="333"/>
      <c r="P19" s="134"/>
      <c r="Q19" s="133"/>
    </row>
    <row r="20" spans="1:17" ht="28.5" customHeight="1">
      <c r="A20" s="291"/>
      <c r="B20" s="250"/>
      <c r="C20" s="240"/>
      <c r="D20" s="241"/>
      <c r="E20" s="241"/>
      <c r="F20" s="242"/>
      <c r="G20" s="112" t="s">
        <v>196</v>
      </c>
      <c r="H20" s="363">
        <v>144</v>
      </c>
      <c r="I20" s="364">
        <v>1061</v>
      </c>
      <c r="J20" s="364">
        <v>143</v>
      </c>
      <c r="K20" s="364">
        <v>4</v>
      </c>
      <c r="L20" s="119"/>
      <c r="M20" s="354">
        <v>56</v>
      </c>
      <c r="N20" s="355">
        <v>1627</v>
      </c>
      <c r="O20" s="355">
        <v>141</v>
      </c>
      <c r="P20" s="355">
        <v>2</v>
      </c>
      <c r="Q20" s="119"/>
    </row>
    <row r="21" spans="1:17" ht="28.5" customHeight="1">
      <c r="A21" s="291"/>
      <c r="B21" s="250"/>
      <c r="C21" s="261" t="s">
        <v>237</v>
      </c>
      <c r="D21" s="262"/>
      <c r="E21" s="262"/>
      <c r="F21" s="263"/>
      <c r="G21" s="13"/>
      <c r="H21" s="127">
        <f>COUNTIF('評点入力シート'!G20,"Ａ＋")</f>
        <v>0</v>
      </c>
      <c r="I21" s="136">
        <f>COUNTIF('評点入力シート'!G20,"Ａ")</f>
        <v>0</v>
      </c>
      <c r="J21" s="136">
        <f>COUNTIF('評点入力シート'!G20,"Ｂ")</f>
        <v>0</v>
      </c>
      <c r="K21" s="136">
        <f>COUNTIF('評点入力シート'!G20,"Ｃ")</f>
        <v>0</v>
      </c>
      <c r="L21" s="137">
        <f>COUNTIF('評点入力シート'!G20,"－")</f>
        <v>0</v>
      </c>
      <c r="M21" s="329"/>
      <c r="N21" s="330"/>
      <c r="O21" s="330"/>
      <c r="P21" s="330"/>
      <c r="Q21" s="331"/>
    </row>
    <row r="22" spans="1:17" ht="28.5" customHeight="1">
      <c r="A22" s="291"/>
      <c r="B22" s="250"/>
      <c r="C22" s="264"/>
      <c r="D22" s="265"/>
      <c r="E22" s="265"/>
      <c r="F22" s="266"/>
      <c r="G22" s="111" t="s">
        <v>195</v>
      </c>
      <c r="H22" s="332"/>
      <c r="I22" s="333">
        <v>1</v>
      </c>
      <c r="J22" s="333"/>
      <c r="K22" s="134"/>
      <c r="L22" s="133"/>
      <c r="M22" s="335"/>
      <c r="N22" s="336"/>
      <c r="O22" s="336"/>
      <c r="P22" s="337"/>
      <c r="Q22" s="338"/>
    </row>
    <row r="23" spans="1:17" ht="28.5" customHeight="1">
      <c r="A23" s="291"/>
      <c r="B23" s="251"/>
      <c r="C23" s="267"/>
      <c r="D23" s="268"/>
      <c r="E23" s="268"/>
      <c r="F23" s="269"/>
      <c r="G23" s="112" t="s">
        <v>196</v>
      </c>
      <c r="H23" s="349">
        <v>129</v>
      </c>
      <c r="I23" s="350">
        <v>896</v>
      </c>
      <c r="J23" s="350">
        <v>171</v>
      </c>
      <c r="K23" s="350">
        <v>66</v>
      </c>
      <c r="L23" s="353">
        <v>90</v>
      </c>
      <c r="M23" s="339"/>
      <c r="N23" s="340"/>
      <c r="O23" s="340"/>
      <c r="P23" s="340"/>
      <c r="Q23" s="341"/>
    </row>
    <row r="24" spans="1:17" ht="28.5" customHeight="1">
      <c r="A24" s="291"/>
      <c r="B24" s="270" t="s">
        <v>166</v>
      </c>
      <c r="C24" s="243" t="s">
        <v>123</v>
      </c>
      <c r="D24" s="244"/>
      <c r="E24" s="244"/>
      <c r="F24" s="245"/>
      <c r="G24" s="13"/>
      <c r="H24" s="121">
        <f>COUNTIF('評点入力シート'!G22,"Ａ＋")</f>
        <v>0</v>
      </c>
      <c r="I24" s="122">
        <f>COUNTIF('評点入力シート'!G22,"Ａ")</f>
        <v>0</v>
      </c>
      <c r="J24" s="122">
        <f>COUNTIF('評点入力シート'!G22,"Ｂ")</f>
        <v>0</v>
      </c>
      <c r="K24" s="122">
        <f>COUNTIF('評点入力シート'!G22,"Ｃ")</f>
        <v>0</v>
      </c>
      <c r="L24" s="123">
        <f>COUNTIF('評点入力シート'!G22,"－")</f>
        <v>0</v>
      </c>
      <c r="M24" s="121">
        <f>COUNTIF('評点入力シート'!H22,"Ａ＋")</f>
        <v>0</v>
      </c>
      <c r="N24" s="122">
        <f>COUNTIF('評点入力シート'!H22,"Ａ")</f>
        <v>0</v>
      </c>
      <c r="O24" s="122">
        <f>COUNTIF('評点入力シート'!H22,"Ｂ")</f>
        <v>0</v>
      </c>
      <c r="P24" s="122">
        <f>COUNTIF('評点入力シート'!H22,"Ｃ")</f>
        <v>0</v>
      </c>
      <c r="Q24" s="123">
        <f>COUNTIF('評点入力シート'!H22,"－")</f>
        <v>0</v>
      </c>
    </row>
    <row r="25" spans="1:17" ht="28.5" customHeight="1">
      <c r="A25" s="291"/>
      <c r="B25" s="271"/>
      <c r="C25" s="237"/>
      <c r="D25" s="238"/>
      <c r="E25" s="238"/>
      <c r="F25" s="239"/>
      <c r="G25" s="111" t="s">
        <v>195</v>
      </c>
      <c r="H25" s="332">
        <v>1</v>
      </c>
      <c r="I25" s="333"/>
      <c r="J25" s="333"/>
      <c r="K25" s="134"/>
      <c r="L25" s="133"/>
      <c r="M25" s="334"/>
      <c r="N25" s="333">
        <v>1</v>
      </c>
      <c r="O25" s="333"/>
      <c r="P25" s="134"/>
      <c r="Q25" s="133"/>
    </row>
    <row r="26" spans="1:17" ht="28.5" customHeight="1">
      <c r="A26" s="291"/>
      <c r="B26" s="271"/>
      <c r="C26" s="240"/>
      <c r="D26" s="241"/>
      <c r="E26" s="241"/>
      <c r="F26" s="242"/>
      <c r="G26" s="112" t="s">
        <v>196</v>
      </c>
      <c r="H26" s="363">
        <v>206</v>
      </c>
      <c r="I26" s="364">
        <v>823</v>
      </c>
      <c r="J26" s="364">
        <v>216</v>
      </c>
      <c r="K26" s="364">
        <v>53</v>
      </c>
      <c r="L26" s="365">
        <v>54</v>
      </c>
      <c r="M26" s="366">
        <v>183</v>
      </c>
      <c r="N26" s="367">
        <v>1301</v>
      </c>
      <c r="O26" s="367">
        <v>268</v>
      </c>
      <c r="P26" s="367">
        <v>30</v>
      </c>
      <c r="Q26" s="368">
        <v>44</v>
      </c>
    </row>
    <row r="27" spans="1:17" ht="28.5" customHeight="1">
      <c r="A27" s="291"/>
      <c r="B27" s="271"/>
      <c r="C27" s="243" t="s">
        <v>124</v>
      </c>
      <c r="D27" s="244"/>
      <c r="E27" s="244"/>
      <c r="F27" s="245"/>
      <c r="G27" s="13"/>
      <c r="H27" s="127">
        <f>COUNTIF('評点入力シート'!G23,"Ａ＋")</f>
        <v>0</v>
      </c>
      <c r="I27" s="136">
        <f>COUNTIF('評点入力シート'!G23,"Ａ")</f>
        <v>0</v>
      </c>
      <c r="J27" s="136">
        <f>COUNTIF('評点入力シート'!G23,"Ｂ")</f>
        <v>0</v>
      </c>
      <c r="K27" s="136">
        <f>COUNTIF('評点入力シート'!G23,"Ｃ")</f>
        <v>0</v>
      </c>
      <c r="L27" s="137">
        <f>COUNTIF('評点入力シート'!G23,"－")</f>
        <v>0</v>
      </c>
      <c r="M27" s="127">
        <f>COUNTIF('評点入力シート'!H23,"Ａ＋")</f>
        <v>0</v>
      </c>
      <c r="N27" s="136">
        <f>COUNTIF('評点入力シート'!H23,"Ａ")</f>
        <v>0</v>
      </c>
      <c r="O27" s="136">
        <f>COUNTIF('評点入力シート'!H23,"Ｂ")</f>
        <v>0</v>
      </c>
      <c r="P27" s="136">
        <f>COUNTIF('評点入力シート'!H23,"Ｃ")</f>
        <v>0</v>
      </c>
      <c r="Q27" s="137">
        <f>COUNTIF('評点入力シート'!H23,"－")</f>
        <v>0</v>
      </c>
    </row>
    <row r="28" spans="1:17" ht="28.5" customHeight="1">
      <c r="A28" s="291"/>
      <c r="B28" s="250"/>
      <c r="C28" s="237"/>
      <c r="D28" s="238"/>
      <c r="E28" s="238"/>
      <c r="F28" s="239"/>
      <c r="G28" s="111" t="s">
        <v>195</v>
      </c>
      <c r="H28" s="332"/>
      <c r="I28" s="333">
        <v>1</v>
      </c>
      <c r="J28" s="333"/>
      <c r="K28" s="134"/>
      <c r="L28" s="133"/>
      <c r="M28" s="332"/>
      <c r="N28" s="333">
        <v>1</v>
      </c>
      <c r="O28" s="333"/>
      <c r="P28" s="134"/>
      <c r="Q28" s="133"/>
    </row>
    <row r="29" spans="1:17" ht="28.5" customHeight="1">
      <c r="A29" s="291"/>
      <c r="B29" s="250"/>
      <c r="C29" s="240"/>
      <c r="D29" s="241"/>
      <c r="E29" s="241"/>
      <c r="F29" s="242"/>
      <c r="G29" s="112" t="s">
        <v>196</v>
      </c>
      <c r="H29" s="349">
        <v>132</v>
      </c>
      <c r="I29" s="350">
        <v>845</v>
      </c>
      <c r="J29" s="350">
        <v>218</v>
      </c>
      <c r="K29" s="350">
        <v>56</v>
      </c>
      <c r="L29" s="353">
        <v>101</v>
      </c>
      <c r="M29" s="354">
        <v>81</v>
      </c>
      <c r="N29" s="355">
        <v>1372</v>
      </c>
      <c r="O29" s="355">
        <v>237</v>
      </c>
      <c r="P29" s="355">
        <v>44</v>
      </c>
      <c r="Q29" s="356">
        <v>92</v>
      </c>
    </row>
    <row r="30" spans="1:17" ht="28.5" customHeight="1">
      <c r="A30" s="291"/>
      <c r="B30" s="250"/>
      <c r="C30" s="243" t="s">
        <v>125</v>
      </c>
      <c r="D30" s="244"/>
      <c r="E30" s="244"/>
      <c r="F30" s="245"/>
      <c r="G30" s="13"/>
      <c r="H30" s="121">
        <f>COUNTIF('評点入力シート'!G24,"Ａ＋")</f>
        <v>0</v>
      </c>
      <c r="I30" s="122">
        <f>COUNTIF('評点入力シート'!G24,"Ａ")</f>
        <v>0</v>
      </c>
      <c r="J30" s="122">
        <f>COUNTIF('評点入力シート'!G24,"Ｂ")</f>
        <v>0</v>
      </c>
      <c r="K30" s="122">
        <f>COUNTIF('評点入力シート'!G24,"Ｃ")</f>
        <v>0</v>
      </c>
      <c r="L30" s="123">
        <f>COUNTIF('評点入力シート'!G24,"－")</f>
        <v>0</v>
      </c>
      <c r="M30" s="121">
        <f>COUNTIF('評点入力シート'!H24,"Ａ＋")</f>
        <v>0</v>
      </c>
      <c r="N30" s="122">
        <f>COUNTIF('評点入力シート'!H24,"Ａ")</f>
        <v>0</v>
      </c>
      <c r="O30" s="122">
        <f>COUNTIF('評点入力シート'!H24,"Ｂ")</f>
        <v>0</v>
      </c>
      <c r="P30" s="122">
        <f>COUNTIF('評点入力シート'!H24,"Ｃ")</f>
        <v>0</v>
      </c>
      <c r="Q30" s="123">
        <f>COUNTIF('評点入力シート'!H24,"－")</f>
        <v>0</v>
      </c>
    </row>
    <row r="31" spans="1:17" ht="28.5" customHeight="1">
      <c r="A31" s="291"/>
      <c r="B31" s="250"/>
      <c r="C31" s="237"/>
      <c r="D31" s="238"/>
      <c r="E31" s="238"/>
      <c r="F31" s="239"/>
      <c r="G31" s="111" t="s">
        <v>195</v>
      </c>
      <c r="H31" s="332"/>
      <c r="I31" s="333">
        <v>1</v>
      </c>
      <c r="J31" s="333"/>
      <c r="K31" s="333"/>
      <c r="L31" s="133"/>
      <c r="M31" s="332"/>
      <c r="N31" s="333">
        <v>1</v>
      </c>
      <c r="O31" s="333"/>
      <c r="P31" s="134"/>
      <c r="Q31" s="133"/>
    </row>
    <row r="32" spans="1:17" ht="28.5" customHeight="1" thickBot="1">
      <c r="A32" s="292"/>
      <c r="B32" s="272"/>
      <c r="C32" s="246"/>
      <c r="D32" s="247"/>
      <c r="E32" s="247"/>
      <c r="F32" s="248"/>
      <c r="G32" s="112" t="s">
        <v>196</v>
      </c>
      <c r="H32" s="359">
        <v>167</v>
      </c>
      <c r="I32" s="360">
        <v>1017</v>
      </c>
      <c r="J32" s="360">
        <v>165</v>
      </c>
      <c r="K32" s="360">
        <v>3</v>
      </c>
      <c r="L32" s="124"/>
      <c r="M32" s="361">
        <v>112</v>
      </c>
      <c r="N32" s="362">
        <v>1572</v>
      </c>
      <c r="O32" s="362">
        <v>130</v>
      </c>
      <c r="P32" s="362">
        <v>12</v>
      </c>
      <c r="Q32" s="124"/>
    </row>
    <row r="33" spans="1:17" ht="28.5" customHeight="1">
      <c r="A33" s="289" t="s">
        <v>126</v>
      </c>
      <c r="B33" s="249" t="s">
        <v>167</v>
      </c>
      <c r="C33" s="258" t="s">
        <v>127</v>
      </c>
      <c r="D33" s="259"/>
      <c r="E33" s="259"/>
      <c r="F33" s="260"/>
      <c r="G33" s="11"/>
      <c r="H33" s="127">
        <f>COUNTIF('評点入力シート'!G27,"Ａ＋")</f>
        <v>0</v>
      </c>
      <c r="I33" s="136">
        <f>COUNTIF('評点入力シート'!G27,"Ａ")</f>
        <v>0</v>
      </c>
      <c r="J33" s="136">
        <f>COUNTIF('評点入力シート'!G27,"Ｂ")</f>
        <v>0</v>
      </c>
      <c r="K33" s="136">
        <f>COUNTIF('評点入力シート'!G27,"Ｃ")</f>
        <v>0</v>
      </c>
      <c r="L33" s="137">
        <f>COUNTIF('評点入力シート'!G27,"－")</f>
        <v>0</v>
      </c>
      <c r="M33" s="127">
        <f>COUNTIF('評点入力シート'!H27,"Ａ＋")</f>
        <v>0</v>
      </c>
      <c r="N33" s="136">
        <f>COUNTIF('評点入力シート'!H27,"Ａ")</f>
        <v>0</v>
      </c>
      <c r="O33" s="136">
        <f>COUNTIF('評点入力シート'!H27,"Ｂ")</f>
        <v>0</v>
      </c>
      <c r="P33" s="136">
        <f>COUNTIF('評点入力シート'!H27,"Ｃ")</f>
        <v>0</v>
      </c>
      <c r="Q33" s="137">
        <f>COUNTIF('評点入力シート'!H27,"－")</f>
        <v>0</v>
      </c>
    </row>
    <row r="34" spans="1:17" ht="28.5" customHeight="1">
      <c r="A34" s="314"/>
      <c r="B34" s="316"/>
      <c r="C34" s="237"/>
      <c r="D34" s="238"/>
      <c r="E34" s="238"/>
      <c r="F34" s="239"/>
      <c r="G34" s="111" t="s">
        <v>195</v>
      </c>
      <c r="H34" s="332"/>
      <c r="I34" s="333">
        <v>1</v>
      </c>
      <c r="J34" s="134"/>
      <c r="K34" s="134"/>
      <c r="L34" s="133"/>
      <c r="M34" s="332"/>
      <c r="N34" s="333">
        <v>1</v>
      </c>
      <c r="O34" s="333"/>
      <c r="P34" s="134"/>
      <c r="Q34" s="133"/>
    </row>
    <row r="35" spans="1:17" ht="28.5" customHeight="1">
      <c r="A35" s="314"/>
      <c r="B35" s="316"/>
      <c r="C35" s="240"/>
      <c r="D35" s="241"/>
      <c r="E35" s="241"/>
      <c r="F35" s="242"/>
      <c r="G35" s="112" t="s">
        <v>196</v>
      </c>
      <c r="H35" s="349">
        <v>125</v>
      </c>
      <c r="I35" s="350">
        <v>1166</v>
      </c>
      <c r="J35" s="350">
        <v>61</v>
      </c>
      <c r="K35" s="128"/>
      <c r="L35" s="126"/>
      <c r="M35" s="354">
        <v>46</v>
      </c>
      <c r="N35" s="355">
        <v>1663</v>
      </c>
      <c r="O35" s="355">
        <v>117</v>
      </c>
      <c r="P35" s="128"/>
      <c r="Q35" s="126"/>
    </row>
    <row r="36" spans="1:17" ht="28.5" customHeight="1">
      <c r="A36" s="314"/>
      <c r="B36" s="316"/>
      <c r="C36" s="243" t="s">
        <v>128</v>
      </c>
      <c r="D36" s="244"/>
      <c r="E36" s="244"/>
      <c r="F36" s="245"/>
      <c r="G36" s="13"/>
      <c r="H36" s="121">
        <f>COUNTIF('評点入力シート'!G28,"Ａ＋")</f>
        <v>0</v>
      </c>
      <c r="I36" s="122">
        <f>COUNTIF('評点入力シート'!G28,"Ａ")</f>
        <v>0</v>
      </c>
      <c r="J36" s="122">
        <f>COUNTIF('評点入力シート'!G28,"Ｂ")</f>
        <v>0</v>
      </c>
      <c r="K36" s="122">
        <f>COUNTIF('評点入力シート'!G28,"Ｃ")</f>
        <v>0</v>
      </c>
      <c r="L36" s="123">
        <f>COUNTIF('評点入力シート'!G28,"－")</f>
        <v>0</v>
      </c>
      <c r="M36" s="121">
        <f>COUNTIF('評点入力シート'!H28,"Ａ＋")</f>
        <v>0</v>
      </c>
      <c r="N36" s="122">
        <f>COUNTIF('評点入力シート'!H28,"Ａ")</f>
        <v>0</v>
      </c>
      <c r="O36" s="122">
        <f>COUNTIF('評点入力シート'!H28,"Ｂ")</f>
        <v>0</v>
      </c>
      <c r="P36" s="122">
        <f>COUNTIF('評点入力シート'!H28,"Ｃ")</f>
        <v>0</v>
      </c>
      <c r="Q36" s="123">
        <f>COUNTIF('評点入力シート'!H28,"－")</f>
        <v>0</v>
      </c>
    </row>
    <row r="37" spans="1:17" ht="28.5" customHeight="1">
      <c r="A37" s="314"/>
      <c r="B37" s="316"/>
      <c r="C37" s="237"/>
      <c r="D37" s="238"/>
      <c r="E37" s="238"/>
      <c r="F37" s="239"/>
      <c r="G37" s="111" t="s">
        <v>195</v>
      </c>
      <c r="H37" s="332">
        <v>1</v>
      </c>
      <c r="I37" s="333"/>
      <c r="J37" s="333"/>
      <c r="K37" s="134"/>
      <c r="L37" s="133"/>
      <c r="M37" s="332"/>
      <c r="N37" s="333">
        <v>1</v>
      </c>
      <c r="O37" s="333"/>
      <c r="P37" s="134"/>
      <c r="Q37" s="133"/>
    </row>
    <row r="38" spans="1:17" ht="28.5" customHeight="1">
      <c r="A38" s="314"/>
      <c r="B38" s="316"/>
      <c r="C38" s="240"/>
      <c r="D38" s="241"/>
      <c r="E38" s="241"/>
      <c r="F38" s="242"/>
      <c r="G38" s="112" t="s">
        <v>196</v>
      </c>
      <c r="H38" s="349">
        <v>168</v>
      </c>
      <c r="I38" s="350">
        <v>1032</v>
      </c>
      <c r="J38" s="350">
        <v>149</v>
      </c>
      <c r="K38" s="350">
        <v>3</v>
      </c>
      <c r="L38" s="119"/>
      <c r="M38" s="354">
        <v>85</v>
      </c>
      <c r="N38" s="355">
        <v>1591</v>
      </c>
      <c r="O38" s="355">
        <v>147</v>
      </c>
      <c r="P38" s="355">
        <v>3</v>
      </c>
      <c r="Q38" s="119"/>
    </row>
    <row r="39" spans="1:17" ht="28.5" customHeight="1">
      <c r="A39" s="314"/>
      <c r="B39" s="316"/>
      <c r="C39" s="243" t="s">
        <v>129</v>
      </c>
      <c r="D39" s="244"/>
      <c r="E39" s="244"/>
      <c r="F39" s="245"/>
      <c r="G39" s="13"/>
      <c r="H39" s="121">
        <f>COUNTIF('評点入力シート'!G29,"Ａ＋")</f>
        <v>0</v>
      </c>
      <c r="I39" s="122">
        <f>COUNTIF('評点入力シート'!G29,"Ａ")</f>
        <v>0</v>
      </c>
      <c r="J39" s="122">
        <f>COUNTIF('評点入力シート'!G29,"Ｂ")</f>
        <v>0</v>
      </c>
      <c r="K39" s="122">
        <f>COUNTIF('評点入力シート'!G29,"Ｃ")</f>
        <v>0</v>
      </c>
      <c r="L39" s="123">
        <f>COUNTIF('評点入力シート'!G29,"－")</f>
        <v>0</v>
      </c>
      <c r="M39" s="121">
        <f>COUNTIF('評点入力シート'!H29,"Ａ＋")</f>
        <v>0</v>
      </c>
      <c r="N39" s="122">
        <f>COUNTIF('評点入力シート'!H29,"Ａ")</f>
        <v>0</v>
      </c>
      <c r="O39" s="122">
        <f>COUNTIF('評点入力シート'!H29,"Ｂ")</f>
        <v>0</v>
      </c>
      <c r="P39" s="122">
        <f>COUNTIF('評点入力シート'!H29,"Ｃ")</f>
        <v>0</v>
      </c>
      <c r="Q39" s="123">
        <f>COUNTIF('評点入力シート'!H29,"－")</f>
        <v>0</v>
      </c>
    </row>
    <row r="40" spans="1:17" ht="28.5" customHeight="1">
      <c r="A40" s="314"/>
      <c r="B40" s="250"/>
      <c r="C40" s="237"/>
      <c r="D40" s="238"/>
      <c r="E40" s="238"/>
      <c r="F40" s="239"/>
      <c r="G40" s="111" t="s">
        <v>195</v>
      </c>
      <c r="H40" s="332"/>
      <c r="I40" s="333">
        <v>1</v>
      </c>
      <c r="J40" s="333"/>
      <c r="K40" s="134"/>
      <c r="L40" s="133"/>
      <c r="M40" s="332"/>
      <c r="N40" s="333">
        <v>1</v>
      </c>
      <c r="O40" s="333"/>
      <c r="P40" s="134"/>
      <c r="Q40" s="133"/>
    </row>
    <row r="41" spans="1:17" ht="28.5" customHeight="1" thickBot="1">
      <c r="A41" s="315"/>
      <c r="B41" s="272"/>
      <c r="C41" s="246"/>
      <c r="D41" s="247"/>
      <c r="E41" s="247"/>
      <c r="F41" s="248"/>
      <c r="G41" s="112" t="s">
        <v>196</v>
      </c>
      <c r="H41" s="359">
        <v>89</v>
      </c>
      <c r="I41" s="360">
        <v>926</v>
      </c>
      <c r="J41" s="360">
        <v>336</v>
      </c>
      <c r="K41" s="360">
        <v>1</v>
      </c>
      <c r="L41" s="124"/>
      <c r="M41" s="361">
        <v>43</v>
      </c>
      <c r="N41" s="362">
        <v>1438</v>
      </c>
      <c r="O41" s="362">
        <v>340</v>
      </c>
      <c r="P41" s="362">
        <v>5</v>
      </c>
      <c r="Q41" s="124"/>
    </row>
    <row r="42" spans="1:17" ht="28.5" customHeight="1">
      <c r="A42" s="289" t="s">
        <v>130</v>
      </c>
      <c r="B42" s="249" t="s">
        <v>168</v>
      </c>
      <c r="C42" s="258" t="s">
        <v>131</v>
      </c>
      <c r="D42" s="259"/>
      <c r="E42" s="259"/>
      <c r="F42" s="260"/>
      <c r="G42" s="11"/>
      <c r="H42" s="127">
        <f>COUNTIF('評点入力シート'!G32,"Ａ＋")</f>
        <v>0</v>
      </c>
      <c r="I42" s="136">
        <f>COUNTIF('評点入力シート'!G32,"Ａ")</f>
        <v>0</v>
      </c>
      <c r="J42" s="136">
        <f>COUNTIF('評点入力シート'!G32,"Ｂ")</f>
        <v>0</v>
      </c>
      <c r="K42" s="136">
        <f>COUNTIF('評点入力シート'!G32,"Ｃ")</f>
        <v>0</v>
      </c>
      <c r="L42" s="137">
        <f>COUNTIF('評点入力シート'!G32,"－")</f>
        <v>0</v>
      </c>
      <c r="M42" s="127">
        <f>COUNTIF('評点入力シート'!H32,"Ａ＋")</f>
        <v>0</v>
      </c>
      <c r="N42" s="136">
        <f>COUNTIF('評点入力シート'!H32,"Ａ")</f>
        <v>0</v>
      </c>
      <c r="O42" s="136">
        <f>COUNTIF('評点入力シート'!H32,"Ｂ")</f>
        <v>0</v>
      </c>
      <c r="P42" s="136">
        <f>COUNTIF('評点入力シート'!H32,"Ｃ")</f>
        <v>0</v>
      </c>
      <c r="Q42" s="137">
        <f>COUNTIF('評点入力シート'!H32,"－")</f>
        <v>0</v>
      </c>
    </row>
    <row r="43" spans="1:17" ht="28.5" customHeight="1">
      <c r="A43" s="317"/>
      <c r="B43" s="250"/>
      <c r="C43" s="237"/>
      <c r="D43" s="238"/>
      <c r="E43" s="238"/>
      <c r="F43" s="239"/>
      <c r="G43" s="111" t="s">
        <v>195</v>
      </c>
      <c r="H43" s="334"/>
      <c r="I43" s="333">
        <v>1</v>
      </c>
      <c r="J43" s="333"/>
      <c r="K43" s="134"/>
      <c r="L43" s="133"/>
      <c r="M43" s="135"/>
      <c r="N43" s="333">
        <v>1</v>
      </c>
      <c r="O43" s="333"/>
      <c r="P43" s="134"/>
      <c r="Q43" s="133"/>
    </row>
    <row r="44" spans="1:17" ht="28.5" customHeight="1">
      <c r="A44" s="317"/>
      <c r="B44" s="250"/>
      <c r="C44" s="240"/>
      <c r="D44" s="241"/>
      <c r="E44" s="241"/>
      <c r="F44" s="242"/>
      <c r="G44" s="112" t="s">
        <v>196</v>
      </c>
      <c r="H44" s="349">
        <v>59</v>
      </c>
      <c r="I44" s="350">
        <v>732</v>
      </c>
      <c r="J44" s="350">
        <v>556</v>
      </c>
      <c r="K44" s="350">
        <v>5</v>
      </c>
      <c r="L44" s="126"/>
      <c r="M44" s="354">
        <v>56</v>
      </c>
      <c r="N44" s="355">
        <v>1092</v>
      </c>
      <c r="O44" s="355">
        <v>670</v>
      </c>
      <c r="P44" s="355">
        <v>8</v>
      </c>
      <c r="Q44" s="126"/>
    </row>
    <row r="45" spans="1:17" ht="28.5" customHeight="1">
      <c r="A45" s="317"/>
      <c r="B45" s="250"/>
      <c r="C45" s="243" t="s">
        <v>132</v>
      </c>
      <c r="D45" s="244"/>
      <c r="E45" s="244"/>
      <c r="F45" s="245"/>
      <c r="G45" s="13"/>
      <c r="H45" s="121">
        <f>COUNTIF('評点入力シート'!G33,"Ａ＋")</f>
        <v>0</v>
      </c>
      <c r="I45" s="122">
        <f>COUNTIF('評点入力シート'!G33,"Ａ")</f>
        <v>0</v>
      </c>
      <c r="J45" s="122">
        <f>COUNTIF('評点入力シート'!G33,"Ｂ")</f>
        <v>0</v>
      </c>
      <c r="K45" s="122">
        <f>COUNTIF('評点入力シート'!G33,"Ｃ")</f>
        <v>0</v>
      </c>
      <c r="L45" s="123">
        <f>COUNTIF('評点入力シート'!G33,"－")</f>
        <v>0</v>
      </c>
      <c r="M45" s="121">
        <f>COUNTIF('評点入力シート'!H33,"Ａ＋")</f>
        <v>0</v>
      </c>
      <c r="N45" s="122">
        <f>COUNTIF('評点入力シート'!H33,"Ａ")</f>
        <v>0</v>
      </c>
      <c r="O45" s="122">
        <f>COUNTIF('評点入力シート'!H33,"Ｂ")</f>
        <v>0</v>
      </c>
      <c r="P45" s="122">
        <f>COUNTIF('評点入力シート'!H33,"Ｃ")</f>
        <v>0</v>
      </c>
      <c r="Q45" s="123">
        <f>COUNTIF('評点入力シート'!H33,"－")</f>
        <v>0</v>
      </c>
    </row>
    <row r="46" spans="1:17" ht="28.5" customHeight="1">
      <c r="A46" s="317"/>
      <c r="B46" s="250"/>
      <c r="C46" s="237"/>
      <c r="D46" s="238"/>
      <c r="E46" s="238"/>
      <c r="F46" s="239"/>
      <c r="G46" s="111" t="s">
        <v>195</v>
      </c>
      <c r="H46" s="334"/>
      <c r="I46" s="333">
        <v>1</v>
      </c>
      <c r="J46" s="333"/>
      <c r="K46" s="134"/>
      <c r="L46" s="133"/>
      <c r="M46" s="334"/>
      <c r="N46" s="333">
        <v>1</v>
      </c>
      <c r="O46" s="333"/>
      <c r="P46" s="134"/>
      <c r="Q46" s="133"/>
    </row>
    <row r="47" spans="1:17" ht="28.5" customHeight="1">
      <c r="A47" s="317"/>
      <c r="B47" s="250"/>
      <c r="C47" s="240"/>
      <c r="D47" s="241"/>
      <c r="E47" s="241"/>
      <c r="F47" s="242"/>
      <c r="G47" s="112" t="s">
        <v>196</v>
      </c>
      <c r="H47" s="363">
        <v>56</v>
      </c>
      <c r="I47" s="364">
        <v>1026</v>
      </c>
      <c r="J47" s="364">
        <v>253</v>
      </c>
      <c r="K47" s="364">
        <v>17</v>
      </c>
      <c r="L47" s="119"/>
      <c r="M47" s="366">
        <v>34</v>
      </c>
      <c r="N47" s="367">
        <v>1571</v>
      </c>
      <c r="O47" s="367">
        <v>205</v>
      </c>
      <c r="P47" s="367">
        <v>16</v>
      </c>
      <c r="Q47" s="119"/>
    </row>
    <row r="48" spans="1:17" ht="28.5" customHeight="1">
      <c r="A48" s="317"/>
      <c r="B48" s="250"/>
      <c r="C48" s="243" t="s">
        <v>133</v>
      </c>
      <c r="D48" s="244"/>
      <c r="E48" s="244"/>
      <c r="F48" s="245"/>
      <c r="G48" s="13"/>
      <c r="H48" s="127">
        <f>COUNTIF('評点入力シート'!G34,"Ａ＋")</f>
        <v>0</v>
      </c>
      <c r="I48" s="136">
        <f>COUNTIF('評点入力シート'!G34,"Ａ")</f>
        <v>0</v>
      </c>
      <c r="J48" s="136">
        <f>COUNTIF('評点入力シート'!G34,"Ｂ")</f>
        <v>0</v>
      </c>
      <c r="K48" s="136">
        <f>COUNTIF('評点入力シート'!G34,"Ｃ")</f>
        <v>0</v>
      </c>
      <c r="L48" s="137">
        <f>COUNTIF('評点入力シート'!G34,"－")</f>
        <v>0</v>
      </c>
      <c r="M48" s="127">
        <f>COUNTIF('評点入力シート'!H34,"Ａ＋")</f>
        <v>0</v>
      </c>
      <c r="N48" s="136">
        <f>COUNTIF('評点入力シート'!H34,"Ａ")</f>
        <v>0</v>
      </c>
      <c r="O48" s="136">
        <f>COUNTIF('評点入力シート'!H34,"Ｂ")</f>
        <v>0</v>
      </c>
      <c r="P48" s="136">
        <f>COUNTIF('評点入力シート'!H34,"Ｃ")</f>
        <v>0</v>
      </c>
      <c r="Q48" s="137">
        <f>COUNTIF('評点入力シート'!H34,"－")</f>
        <v>0</v>
      </c>
    </row>
    <row r="49" spans="1:17" ht="28.5" customHeight="1">
      <c r="A49" s="317"/>
      <c r="B49" s="250"/>
      <c r="C49" s="237"/>
      <c r="D49" s="238"/>
      <c r="E49" s="238"/>
      <c r="F49" s="239"/>
      <c r="G49" s="111" t="s">
        <v>195</v>
      </c>
      <c r="H49" s="332">
        <v>1</v>
      </c>
      <c r="I49" s="333"/>
      <c r="J49" s="333"/>
      <c r="K49" s="134"/>
      <c r="L49" s="133"/>
      <c r="M49" s="332"/>
      <c r="N49" s="333">
        <v>1</v>
      </c>
      <c r="O49" s="333"/>
      <c r="P49" s="134"/>
      <c r="Q49" s="133"/>
    </row>
    <row r="50" spans="1:17" ht="28.5" customHeight="1">
      <c r="A50" s="317"/>
      <c r="B50" s="251"/>
      <c r="C50" s="240"/>
      <c r="D50" s="241"/>
      <c r="E50" s="241"/>
      <c r="F50" s="242"/>
      <c r="G50" s="112" t="s">
        <v>196</v>
      </c>
      <c r="H50" s="349">
        <v>68</v>
      </c>
      <c r="I50" s="350">
        <v>783</v>
      </c>
      <c r="J50" s="350">
        <v>485</v>
      </c>
      <c r="K50" s="350">
        <v>16</v>
      </c>
      <c r="L50" s="126"/>
      <c r="M50" s="354">
        <v>53</v>
      </c>
      <c r="N50" s="355">
        <v>1272</v>
      </c>
      <c r="O50" s="355">
        <v>478</v>
      </c>
      <c r="P50" s="355">
        <v>23</v>
      </c>
      <c r="Q50" s="126"/>
    </row>
    <row r="51" spans="1:17" ht="28.5" customHeight="1">
      <c r="A51" s="317"/>
      <c r="B51" s="318" t="s">
        <v>169</v>
      </c>
      <c r="C51" s="243" t="s">
        <v>134</v>
      </c>
      <c r="D51" s="244"/>
      <c r="E51" s="244"/>
      <c r="F51" s="245"/>
      <c r="G51" s="13"/>
      <c r="H51" s="121">
        <f>COUNTIF('評点入力シート'!G36,"Ａ＋")</f>
        <v>0</v>
      </c>
      <c r="I51" s="122">
        <f>COUNTIF('評点入力シート'!G36,"Ａ")</f>
        <v>0</v>
      </c>
      <c r="J51" s="122">
        <f>COUNTIF('評点入力シート'!G36,"Ｂ")</f>
        <v>0</v>
      </c>
      <c r="K51" s="122">
        <f>COUNTIF('評点入力シート'!G36,"Ｃ")</f>
        <v>0</v>
      </c>
      <c r="L51" s="123">
        <f>COUNTIF('評点入力シート'!G36,"－")</f>
        <v>0</v>
      </c>
      <c r="M51" s="121">
        <f>COUNTIF('評点入力シート'!H36,"Ａ＋")</f>
        <v>0</v>
      </c>
      <c r="N51" s="122">
        <f>COUNTIF('評点入力シート'!H36,"Ａ")</f>
        <v>0</v>
      </c>
      <c r="O51" s="122">
        <f>COUNTIF('評点入力シート'!H36,"Ｂ")</f>
        <v>0</v>
      </c>
      <c r="P51" s="122">
        <f>COUNTIF('評点入力シート'!H36,"Ｃ")</f>
        <v>0</v>
      </c>
      <c r="Q51" s="123">
        <f>COUNTIF('評点入力シート'!H36,"－")</f>
        <v>0</v>
      </c>
    </row>
    <row r="52" spans="1:17" ht="28.5" customHeight="1">
      <c r="A52" s="317"/>
      <c r="B52" s="250"/>
      <c r="C52" s="237"/>
      <c r="D52" s="238"/>
      <c r="E52" s="238"/>
      <c r="F52" s="239"/>
      <c r="G52" s="111" t="s">
        <v>195</v>
      </c>
      <c r="H52" s="332"/>
      <c r="I52" s="333">
        <v>1</v>
      </c>
      <c r="J52" s="134"/>
      <c r="K52" s="134"/>
      <c r="L52" s="133"/>
      <c r="M52" s="332"/>
      <c r="N52" s="333">
        <v>1</v>
      </c>
      <c r="O52" s="333"/>
      <c r="P52" s="134"/>
      <c r="Q52" s="133"/>
    </row>
    <row r="53" spans="1:17" ht="28.5" customHeight="1" thickBot="1">
      <c r="A53" s="290"/>
      <c r="B53" s="272"/>
      <c r="C53" s="246"/>
      <c r="D53" s="247"/>
      <c r="E53" s="247"/>
      <c r="F53" s="248"/>
      <c r="G53" s="112" t="s">
        <v>196</v>
      </c>
      <c r="H53" s="359">
        <v>200</v>
      </c>
      <c r="I53" s="360">
        <v>1022</v>
      </c>
      <c r="J53" s="360">
        <v>130</v>
      </c>
      <c r="K53" s="125"/>
      <c r="L53" s="124"/>
      <c r="M53" s="361">
        <v>149</v>
      </c>
      <c r="N53" s="362">
        <v>1596</v>
      </c>
      <c r="O53" s="362">
        <v>80</v>
      </c>
      <c r="P53" s="362">
        <v>1</v>
      </c>
      <c r="Q53" s="124"/>
    </row>
    <row r="54" spans="1:17" ht="28.5" customHeight="1">
      <c r="A54" s="289" t="s">
        <v>135</v>
      </c>
      <c r="B54" s="249" t="s">
        <v>170</v>
      </c>
      <c r="C54" s="258" t="s">
        <v>136</v>
      </c>
      <c r="D54" s="259"/>
      <c r="E54" s="259"/>
      <c r="F54" s="260"/>
      <c r="G54" s="11"/>
      <c r="H54" s="127">
        <f>COUNTIF('評点入力シート'!G39,"Ａ＋")</f>
        <v>0</v>
      </c>
      <c r="I54" s="136">
        <f>COUNTIF('評点入力シート'!G39,"Ａ")</f>
        <v>0</v>
      </c>
      <c r="J54" s="136">
        <f>COUNTIF('評点入力シート'!G39,"Ｂ")</f>
        <v>0</v>
      </c>
      <c r="K54" s="136">
        <f>COUNTIF('評点入力シート'!G39,"Ｃ")</f>
        <v>0</v>
      </c>
      <c r="L54" s="137">
        <f>COUNTIF('評点入力シート'!G39,"－")</f>
        <v>0</v>
      </c>
      <c r="M54" s="127">
        <f>COUNTIF('評点入力シート'!H39,"Ａ＋")</f>
        <v>0</v>
      </c>
      <c r="N54" s="136">
        <f>COUNTIF('評点入力シート'!H39,"Ａ")</f>
        <v>0</v>
      </c>
      <c r="O54" s="136">
        <f>COUNTIF('評点入力シート'!H39,"Ｂ")</f>
        <v>0</v>
      </c>
      <c r="P54" s="136">
        <f>COUNTIF('評点入力シート'!H39,"Ｃ")</f>
        <v>0</v>
      </c>
      <c r="Q54" s="137">
        <f>COUNTIF('評点入力シート'!H39,"－")</f>
        <v>0</v>
      </c>
    </row>
    <row r="55" spans="1:17" ht="28.5" customHeight="1">
      <c r="A55" s="271"/>
      <c r="B55" s="316"/>
      <c r="C55" s="237"/>
      <c r="D55" s="238"/>
      <c r="E55" s="238"/>
      <c r="F55" s="239"/>
      <c r="G55" s="111" t="s">
        <v>195</v>
      </c>
      <c r="H55" s="334"/>
      <c r="I55" s="333">
        <v>1</v>
      </c>
      <c r="J55" s="333"/>
      <c r="K55" s="134"/>
      <c r="L55" s="133"/>
      <c r="M55" s="334"/>
      <c r="N55" s="333">
        <v>1</v>
      </c>
      <c r="O55" s="333"/>
      <c r="P55" s="134"/>
      <c r="Q55" s="133"/>
    </row>
    <row r="56" spans="1:17" ht="28.5" customHeight="1">
      <c r="A56" s="271"/>
      <c r="B56" s="316"/>
      <c r="C56" s="240"/>
      <c r="D56" s="241"/>
      <c r="E56" s="241"/>
      <c r="F56" s="242"/>
      <c r="G56" s="112" t="s">
        <v>196</v>
      </c>
      <c r="H56" s="349">
        <v>52</v>
      </c>
      <c r="I56" s="350">
        <v>987</v>
      </c>
      <c r="J56" s="350">
        <v>308</v>
      </c>
      <c r="K56" s="350">
        <v>5</v>
      </c>
      <c r="L56" s="126"/>
      <c r="M56" s="354">
        <v>36</v>
      </c>
      <c r="N56" s="355">
        <v>1454</v>
      </c>
      <c r="O56" s="355">
        <v>333</v>
      </c>
      <c r="P56" s="355">
        <v>3</v>
      </c>
      <c r="Q56" s="126"/>
    </row>
    <row r="57" spans="1:17" ht="28.5" customHeight="1">
      <c r="A57" s="271"/>
      <c r="B57" s="316"/>
      <c r="C57" s="243" t="s">
        <v>137</v>
      </c>
      <c r="D57" s="244"/>
      <c r="E57" s="244"/>
      <c r="F57" s="245"/>
      <c r="G57" s="13"/>
      <c r="H57" s="121">
        <f>COUNTIF('評点入力シート'!G40,"Ａ＋")</f>
        <v>0</v>
      </c>
      <c r="I57" s="122">
        <f>COUNTIF('評点入力シート'!G40,"Ａ")</f>
        <v>0</v>
      </c>
      <c r="J57" s="122">
        <f>COUNTIF('評点入力シート'!G40,"Ｂ")</f>
        <v>0</v>
      </c>
      <c r="K57" s="122">
        <f>COUNTIF('評点入力シート'!G40,"Ｃ")</f>
        <v>0</v>
      </c>
      <c r="L57" s="123">
        <f>COUNTIF('評点入力シート'!G40,"－")</f>
        <v>0</v>
      </c>
      <c r="M57" s="121">
        <f>COUNTIF('評点入力シート'!H40,"Ａ＋")</f>
        <v>0</v>
      </c>
      <c r="N57" s="122">
        <f>COUNTIF('評点入力シート'!H40,"Ａ")</f>
        <v>0</v>
      </c>
      <c r="O57" s="122">
        <f>COUNTIF('評点入力シート'!H40,"Ｂ")</f>
        <v>0</v>
      </c>
      <c r="P57" s="122">
        <f>COUNTIF('評点入力シート'!H40,"Ｃ")</f>
        <v>0</v>
      </c>
      <c r="Q57" s="123">
        <f>COUNTIF('評点入力シート'!H40,"－")</f>
        <v>0</v>
      </c>
    </row>
    <row r="58" spans="1:17" ht="28.5" customHeight="1">
      <c r="A58" s="317"/>
      <c r="B58" s="250"/>
      <c r="C58" s="237"/>
      <c r="D58" s="238"/>
      <c r="E58" s="238"/>
      <c r="F58" s="239"/>
      <c r="G58" s="111" t="s">
        <v>195</v>
      </c>
      <c r="H58" s="332">
        <v>1</v>
      </c>
      <c r="I58" s="333"/>
      <c r="J58" s="333"/>
      <c r="K58" s="134"/>
      <c r="L58" s="133"/>
      <c r="M58" s="332"/>
      <c r="N58" s="333">
        <v>1</v>
      </c>
      <c r="O58" s="333"/>
      <c r="P58" s="134"/>
      <c r="Q58" s="133"/>
    </row>
    <row r="59" spans="1:17" ht="28.5" customHeight="1">
      <c r="A59" s="317"/>
      <c r="B59" s="251"/>
      <c r="C59" s="240"/>
      <c r="D59" s="241"/>
      <c r="E59" s="241"/>
      <c r="F59" s="242"/>
      <c r="G59" s="112" t="s">
        <v>196</v>
      </c>
      <c r="H59" s="363">
        <v>113</v>
      </c>
      <c r="I59" s="364">
        <v>556</v>
      </c>
      <c r="J59" s="364">
        <v>680</v>
      </c>
      <c r="K59" s="364">
        <v>3</v>
      </c>
      <c r="L59" s="119"/>
      <c r="M59" s="366">
        <v>71</v>
      </c>
      <c r="N59" s="367">
        <v>928</v>
      </c>
      <c r="O59" s="367">
        <v>826</v>
      </c>
      <c r="P59" s="367">
        <v>1</v>
      </c>
      <c r="Q59" s="119"/>
    </row>
    <row r="60" spans="1:17" ht="28.5" customHeight="1">
      <c r="A60" s="317"/>
      <c r="B60" s="318" t="s">
        <v>171</v>
      </c>
      <c r="C60" s="320" t="s">
        <v>138</v>
      </c>
      <c r="D60" s="321"/>
      <c r="E60" s="321"/>
      <c r="F60" s="322"/>
      <c r="G60" s="13"/>
      <c r="H60" s="127">
        <f>COUNTIF('評点入力シート'!G42,"Ａ＋")</f>
        <v>0</v>
      </c>
      <c r="I60" s="136">
        <f>COUNTIF('評点入力シート'!G42,"Ａ")</f>
        <v>0</v>
      </c>
      <c r="J60" s="136">
        <f>COUNTIF('評点入力シート'!G42,"Ｂ")</f>
        <v>0</v>
      </c>
      <c r="K60" s="136">
        <f>COUNTIF('評点入力シート'!G42,"Ｃ")</f>
        <v>0</v>
      </c>
      <c r="L60" s="137">
        <f>COUNTIF('評点入力シート'!G42,"－")</f>
        <v>0</v>
      </c>
      <c r="M60" s="127">
        <f>COUNTIF('評点入力シート'!H42,"Ａ＋")</f>
        <v>0</v>
      </c>
      <c r="N60" s="136">
        <f>COUNTIF('評点入力シート'!H42,"Ａ")</f>
        <v>0</v>
      </c>
      <c r="O60" s="136">
        <f>COUNTIF('評点入力シート'!H42,"Ｂ")</f>
        <v>0</v>
      </c>
      <c r="P60" s="136">
        <f>COUNTIF('評点入力シート'!H42,"Ｃ")</f>
        <v>0</v>
      </c>
      <c r="Q60" s="137">
        <f>COUNTIF('評点入力シート'!H42,"－")</f>
        <v>0</v>
      </c>
    </row>
    <row r="61" spans="1:17" ht="28.5" customHeight="1">
      <c r="A61" s="317"/>
      <c r="B61" s="250"/>
      <c r="C61" s="264"/>
      <c r="D61" s="265"/>
      <c r="E61" s="265"/>
      <c r="F61" s="266"/>
      <c r="G61" s="111" t="s">
        <v>195</v>
      </c>
      <c r="H61" s="332"/>
      <c r="I61" s="333">
        <v>1</v>
      </c>
      <c r="J61" s="333"/>
      <c r="K61" s="134"/>
      <c r="L61" s="133"/>
      <c r="M61" s="332"/>
      <c r="N61" s="333">
        <v>1</v>
      </c>
      <c r="O61" s="333"/>
      <c r="P61" s="134"/>
      <c r="Q61" s="133"/>
    </row>
    <row r="62" spans="1:17" ht="28.5" customHeight="1">
      <c r="A62" s="317"/>
      <c r="B62" s="250"/>
      <c r="C62" s="267"/>
      <c r="D62" s="268"/>
      <c r="E62" s="268"/>
      <c r="F62" s="269"/>
      <c r="G62" s="112" t="s">
        <v>196</v>
      </c>
      <c r="H62" s="349">
        <v>75</v>
      </c>
      <c r="I62" s="350">
        <v>957</v>
      </c>
      <c r="J62" s="350">
        <v>318</v>
      </c>
      <c r="K62" s="350">
        <v>2</v>
      </c>
      <c r="L62" s="126"/>
      <c r="M62" s="354">
        <v>57</v>
      </c>
      <c r="N62" s="355">
        <v>1541</v>
      </c>
      <c r="O62" s="355">
        <v>227</v>
      </c>
      <c r="P62" s="355">
        <v>1</v>
      </c>
      <c r="Q62" s="126"/>
    </row>
    <row r="63" spans="1:17" ht="28.5" customHeight="1">
      <c r="A63" s="317"/>
      <c r="B63" s="250"/>
      <c r="C63" s="243" t="s">
        <v>139</v>
      </c>
      <c r="D63" s="244"/>
      <c r="E63" s="244"/>
      <c r="F63" s="245"/>
      <c r="G63" s="13"/>
      <c r="H63" s="121">
        <f>COUNTIF('評点入力シート'!G43,"Ａ＋")</f>
        <v>0</v>
      </c>
      <c r="I63" s="122">
        <f>COUNTIF('評点入力シート'!G43,"Ａ")</f>
        <v>0</v>
      </c>
      <c r="J63" s="122">
        <f>COUNTIF('評点入力シート'!G43,"Ｂ")</f>
        <v>0</v>
      </c>
      <c r="K63" s="122">
        <f>COUNTIF('評点入力シート'!G43,"Ｃ")</f>
        <v>0</v>
      </c>
      <c r="L63" s="123">
        <f>COUNTIF('評点入力シート'!G43,"－")</f>
        <v>0</v>
      </c>
      <c r="M63" s="121">
        <f>COUNTIF('評点入力シート'!H43,"Ａ＋")</f>
        <v>0</v>
      </c>
      <c r="N63" s="122">
        <f>COUNTIF('評点入力シート'!H43,"Ａ")</f>
        <v>0</v>
      </c>
      <c r="O63" s="122">
        <f>COUNTIF('評点入力シート'!H43,"Ｂ")</f>
        <v>0</v>
      </c>
      <c r="P63" s="122">
        <f>COUNTIF('評点入力シート'!H43,"Ｃ")</f>
        <v>0</v>
      </c>
      <c r="Q63" s="123">
        <f>COUNTIF('評点入力シート'!H43,"－")</f>
        <v>0</v>
      </c>
    </row>
    <row r="64" spans="1:17" ht="28.5" customHeight="1">
      <c r="A64" s="317"/>
      <c r="B64" s="250"/>
      <c r="C64" s="237"/>
      <c r="D64" s="238"/>
      <c r="E64" s="238"/>
      <c r="F64" s="239"/>
      <c r="G64" s="111" t="s">
        <v>195</v>
      </c>
      <c r="H64" s="332"/>
      <c r="I64" s="333">
        <v>1</v>
      </c>
      <c r="J64" s="333"/>
      <c r="K64" s="134"/>
      <c r="L64" s="133"/>
      <c r="M64" s="332"/>
      <c r="N64" s="333">
        <v>1</v>
      </c>
      <c r="O64" s="333"/>
      <c r="P64" s="134"/>
      <c r="Q64" s="133"/>
    </row>
    <row r="65" spans="1:17" ht="28.5" customHeight="1" thickBot="1">
      <c r="A65" s="290"/>
      <c r="B65" s="272"/>
      <c r="C65" s="246"/>
      <c r="D65" s="247"/>
      <c r="E65" s="247"/>
      <c r="F65" s="248"/>
      <c r="G65" s="112" t="s">
        <v>196</v>
      </c>
      <c r="H65" s="359">
        <v>65</v>
      </c>
      <c r="I65" s="360">
        <v>753</v>
      </c>
      <c r="J65" s="360">
        <v>529</v>
      </c>
      <c r="K65" s="360">
        <v>5</v>
      </c>
      <c r="L65" s="124"/>
      <c r="M65" s="361">
        <v>91</v>
      </c>
      <c r="N65" s="362">
        <v>1190</v>
      </c>
      <c r="O65" s="362">
        <v>541</v>
      </c>
      <c r="P65" s="362">
        <v>4</v>
      </c>
      <c r="Q65" s="124"/>
    </row>
    <row r="66" spans="1:17" ht="28.5" customHeight="1">
      <c r="A66" s="289" t="s">
        <v>140</v>
      </c>
      <c r="B66" s="249" t="s">
        <v>172</v>
      </c>
      <c r="C66" s="258" t="s">
        <v>141</v>
      </c>
      <c r="D66" s="259"/>
      <c r="E66" s="259"/>
      <c r="F66" s="260"/>
      <c r="G66" s="11"/>
      <c r="H66" s="127">
        <f>COUNTIF('評点入力シート'!G46,"Ａ＋")</f>
        <v>0</v>
      </c>
      <c r="I66" s="136">
        <f>COUNTIF('評点入力シート'!G46,"Ａ")</f>
        <v>0</v>
      </c>
      <c r="J66" s="136">
        <f>COUNTIF('評点入力シート'!G46,"Ｂ")</f>
        <v>0</v>
      </c>
      <c r="K66" s="136">
        <f>COUNTIF('評点入力シート'!G46,"Ｃ")</f>
        <v>0</v>
      </c>
      <c r="L66" s="137">
        <f>COUNTIF('評点入力シート'!G46,"－")</f>
        <v>0</v>
      </c>
      <c r="M66" s="127">
        <f>COUNTIF('評点入力シート'!H46,"Ａ＋")</f>
        <v>0</v>
      </c>
      <c r="N66" s="136">
        <f>COUNTIF('評点入力シート'!H46,"Ａ")</f>
        <v>0</v>
      </c>
      <c r="O66" s="136">
        <f>COUNTIF('評点入力シート'!H46,"Ｂ")</f>
        <v>0</v>
      </c>
      <c r="P66" s="136">
        <f>COUNTIF('評点入力シート'!H46,"Ｃ")</f>
        <v>0</v>
      </c>
      <c r="Q66" s="137">
        <f>COUNTIF('評点入力シート'!H46,"－")</f>
        <v>0</v>
      </c>
    </row>
    <row r="67" spans="1:17" ht="28.5" customHeight="1">
      <c r="A67" s="317"/>
      <c r="B67" s="250"/>
      <c r="C67" s="237"/>
      <c r="D67" s="238"/>
      <c r="E67" s="238"/>
      <c r="F67" s="239"/>
      <c r="G67" s="111" t="s">
        <v>195</v>
      </c>
      <c r="H67" s="332">
        <v>1</v>
      </c>
      <c r="I67" s="333"/>
      <c r="J67" s="333"/>
      <c r="K67" s="134"/>
      <c r="L67" s="133"/>
      <c r="M67" s="332"/>
      <c r="N67" s="333">
        <v>1</v>
      </c>
      <c r="O67" s="333"/>
      <c r="P67" s="134"/>
      <c r="Q67" s="133"/>
    </row>
    <row r="68" spans="1:17" ht="28.5" customHeight="1">
      <c r="A68" s="317"/>
      <c r="B68" s="250"/>
      <c r="C68" s="240"/>
      <c r="D68" s="241"/>
      <c r="E68" s="241"/>
      <c r="F68" s="242"/>
      <c r="G68" s="112" t="s">
        <v>196</v>
      </c>
      <c r="H68" s="349">
        <v>51</v>
      </c>
      <c r="I68" s="350">
        <v>1024</v>
      </c>
      <c r="J68" s="350">
        <v>270</v>
      </c>
      <c r="K68" s="350">
        <v>7</v>
      </c>
      <c r="L68" s="126"/>
      <c r="M68" s="354">
        <v>24</v>
      </c>
      <c r="N68" s="355">
        <v>1629</v>
      </c>
      <c r="O68" s="355">
        <v>171</v>
      </c>
      <c r="P68" s="355">
        <v>2</v>
      </c>
      <c r="Q68" s="126"/>
    </row>
    <row r="69" spans="1:17" ht="28.5" customHeight="1">
      <c r="A69" s="317"/>
      <c r="B69" s="250"/>
      <c r="C69" s="243" t="s">
        <v>142</v>
      </c>
      <c r="D69" s="244"/>
      <c r="E69" s="244"/>
      <c r="F69" s="245"/>
      <c r="G69" s="13"/>
      <c r="H69" s="121">
        <f>COUNTIF('評点入力シート'!G47,"Ａ＋")</f>
        <v>0</v>
      </c>
      <c r="I69" s="122">
        <f>COUNTIF('評点入力シート'!G47,"Ａ")</f>
        <v>0</v>
      </c>
      <c r="J69" s="122">
        <f>COUNTIF('評点入力シート'!G47,"Ｂ")</f>
        <v>0</v>
      </c>
      <c r="K69" s="122">
        <f>COUNTIF('評点入力シート'!G47,"Ｃ")</f>
        <v>0</v>
      </c>
      <c r="L69" s="123">
        <f>COUNTIF('評点入力シート'!G47,"－")</f>
        <v>0</v>
      </c>
      <c r="M69" s="121">
        <f>COUNTIF('評点入力シート'!H47,"Ａ＋")</f>
        <v>0</v>
      </c>
      <c r="N69" s="122">
        <f>COUNTIF('評点入力シート'!H47,"Ａ")</f>
        <v>0</v>
      </c>
      <c r="O69" s="122">
        <f>COUNTIF('評点入力シート'!H47,"Ｂ")</f>
        <v>0</v>
      </c>
      <c r="P69" s="122">
        <f>COUNTIF('評点入力シート'!H47,"Ｃ")</f>
        <v>0</v>
      </c>
      <c r="Q69" s="123">
        <f>COUNTIF('評点入力シート'!H47,"－")</f>
        <v>0</v>
      </c>
    </row>
    <row r="70" spans="1:17" ht="28.5" customHeight="1">
      <c r="A70" s="291"/>
      <c r="B70" s="291"/>
      <c r="C70" s="237"/>
      <c r="D70" s="238"/>
      <c r="E70" s="238"/>
      <c r="F70" s="239"/>
      <c r="G70" s="111" t="s">
        <v>195</v>
      </c>
      <c r="H70" s="332">
        <v>1</v>
      </c>
      <c r="I70" s="333"/>
      <c r="J70" s="333"/>
      <c r="K70" s="134"/>
      <c r="L70" s="133"/>
      <c r="M70" s="332"/>
      <c r="N70" s="333">
        <v>1</v>
      </c>
      <c r="O70" s="333"/>
      <c r="P70" s="134"/>
      <c r="Q70" s="133"/>
    </row>
    <row r="71" spans="1:17" ht="28.5" customHeight="1" thickBot="1">
      <c r="A71" s="292"/>
      <c r="B71" s="292"/>
      <c r="C71" s="246"/>
      <c r="D71" s="247"/>
      <c r="E71" s="247"/>
      <c r="F71" s="248"/>
      <c r="G71" s="112" t="s">
        <v>196</v>
      </c>
      <c r="H71" s="359">
        <v>49</v>
      </c>
      <c r="I71" s="360">
        <v>878</v>
      </c>
      <c r="J71" s="360">
        <v>399</v>
      </c>
      <c r="K71" s="360">
        <v>26</v>
      </c>
      <c r="L71" s="124"/>
      <c r="M71" s="361">
        <v>25</v>
      </c>
      <c r="N71" s="362">
        <v>1470</v>
      </c>
      <c r="O71" s="362">
        <v>327</v>
      </c>
      <c r="P71" s="362">
        <v>4</v>
      </c>
      <c r="Q71" s="124"/>
    </row>
    <row r="72" spans="1:17" ht="28.5" customHeight="1">
      <c r="A72" s="289" t="s">
        <v>162</v>
      </c>
      <c r="B72" s="249" t="s">
        <v>173</v>
      </c>
      <c r="C72" s="323" t="s">
        <v>197</v>
      </c>
      <c r="D72" s="259"/>
      <c r="E72" s="259"/>
      <c r="F72" s="260"/>
      <c r="G72" s="11"/>
      <c r="H72" s="127">
        <f>COUNTIF('評点入力シート'!G50,"Ａ＋")</f>
        <v>0</v>
      </c>
      <c r="I72" s="136">
        <f>COUNTIF('評点入力シート'!G50,"Ａ")</f>
        <v>0</v>
      </c>
      <c r="J72" s="136">
        <f>COUNTIF('評点入力シート'!G50,"Ｂ")</f>
        <v>0</v>
      </c>
      <c r="K72" s="136">
        <f>COUNTIF('評点入力シート'!G50,"Ｃ")</f>
        <v>0</v>
      </c>
      <c r="L72" s="137">
        <f>COUNTIF('評点入力シート'!G50,"－")</f>
        <v>0</v>
      </c>
      <c r="M72" s="127">
        <f>COUNTIF('評点入力シート'!H50,"Ａ＋")</f>
        <v>0</v>
      </c>
      <c r="N72" s="136">
        <f>COUNTIF('評点入力シート'!H50,"Ａ")</f>
        <v>0</v>
      </c>
      <c r="O72" s="136">
        <f>COUNTIF('評点入力シート'!H50,"Ｂ")</f>
        <v>0</v>
      </c>
      <c r="P72" s="136">
        <f>COUNTIF('評点入力シート'!H50,"Ｃ")</f>
        <v>0</v>
      </c>
      <c r="Q72" s="137">
        <f>COUNTIF('評点入力シート'!H50,"－")</f>
        <v>0</v>
      </c>
    </row>
    <row r="73" spans="1:17" ht="28.5" customHeight="1">
      <c r="A73" s="271"/>
      <c r="B73" s="250"/>
      <c r="C73" s="237"/>
      <c r="D73" s="238"/>
      <c r="E73" s="238"/>
      <c r="F73" s="239"/>
      <c r="G73" s="111" t="s">
        <v>195</v>
      </c>
      <c r="H73" s="332">
        <v>1</v>
      </c>
      <c r="I73" s="333"/>
      <c r="J73" s="333"/>
      <c r="K73" s="134"/>
      <c r="L73" s="133"/>
      <c r="M73" s="332"/>
      <c r="N73" s="333">
        <v>1</v>
      </c>
      <c r="O73" s="333"/>
      <c r="P73" s="134"/>
      <c r="Q73" s="133"/>
    </row>
    <row r="74" spans="1:17" ht="28.5" customHeight="1">
      <c r="A74" s="271"/>
      <c r="B74" s="251"/>
      <c r="C74" s="240"/>
      <c r="D74" s="241"/>
      <c r="E74" s="241"/>
      <c r="F74" s="242"/>
      <c r="G74" s="112" t="s">
        <v>196</v>
      </c>
      <c r="H74" s="349">
        <v>343</v>
      </c>
      <c r="I74" s="350">
        <v>859</v>
      </c>
      <c r="J74" s="350">
        <v>146</v>
      </c>
      <c r="K74" s="350">
        <v>4</v>
      </c>
      <c r="L74" s="126"/>
      <c r="M74" s="354">
        <v>474</v>
      </c>
      <c r="N74" s="355">
        <v>1231</v>
      </c>
      <c r="O74" s="355">
        <v>117</v>
      </c>
      <c r="P74" s="355">
        <v>4</v>
      </c>
      <c r="Q74" s="126"/>
    </row>
    <row r="75" spans="1:17" ht="28.5" customHeight="1">
      <c r="A75" s="291"/>
      <c r="B75" s="318" t="s">
        <v>174</v>
      </c>
      <c r="C75" s="243" t="s">
        <v>144</v>
      </c>
      <c r="D75" s="244"/>
      <c r="E75" s="244"/>
      <c r="F75" s="245"/>
      <c r="G75" s="13"/>
      <c r="H75" s="121">
        <f>COUNTIF('評点入力シート'!G52,"Ａ＋")</f>
        <v>0</v>
      </c>
      <c r="I75" s="122">
        <f>COUNTIF('評点入力シート'!G52,"Ａ")</f>
        <v>0</v>
      </c>
      <c r="J75" s="122">
        <f>COUNTIF('評点入力シート'!G52,"Ｂ")</f>
        <v>0</v>
      </c>
      <c r="K75" s="122">
        <f>COUNTIF('評点入力シート'!G52,"Ｃ")</f>
        <v>0</v>
      </c>
      <c r="L75" s="123">
        <f>COUNTIF('評点入力シート'!G52,"－")</f>
        <v>0</v>
      </c>
      <c r="M75" s="121">
        <f>COUNTIF('評点入力シート'!H52,"Ａ＋")</f>
        <v>0</v>
      </c>
      <c r="N75" s="122">
        <f>COUNTIF('評点入力シート'!H52,"Ａ")</f>
        <v>0</v>
      </c>
      <c r="O75" s="122">
        <f>COUNTIF('評点入力シート'!H52,"Ｂ")</f>
        <v>0</v>
      </c>
      <c r="P75" s="122">
        <f>COUNTIF('評点入力シート'!H52,"Ｃ")</f>
        <v>0</v>
      </c>
      <c r="Q75" s="123">
        <f>COUNTIF('評点入力シート'!H52,"－")</f>
        <v>0</v>
      </c>
    </row>
    <row r="76" spans="1:17" ht="28.5" customHeight="1">
      <c r="A76" s="291"/>
      <c r="B76" s="250"/>
      <c r="C76" s="237"/>
      <c r="D76" s="238"/>
      <c r="E76" s="238"/>
      <c r="F76" s="239"/>
      <c r="G76" s="111" t="s">
        <v>195</v>
      </c>
      <c r="H76" s="332"/>
      <c r="I76" s="333">
        <v>1</v>
      </c>
      <c r="J76" s="333"/>
      <c r="K76" s="134"/>
      <c r="L76" s="133"/>
      <c r="M76" s="332"/>
      <c r="N76" s="333">
        <v>1</v>
      </c>
      <c r="O76" s="333"/>
      <c r="P76" s="134"/>
      <c r="Q76" s="133"/>
    </row>
    <row r="77" spans="1:17" ht="28.5" customHeight="1">
      <c r="A77" s="291"/>
      <c r="B77" s="251"/>
      <c r="C77" s="240"/>
      <c r="D77" s="241"/>
      <c r="E77" s="241"/>
      <c r="F77" s="242"/>
      <c r="G77" s="112" t="s">
        <v>196</v>
      </c>
      <c r="H77" s="363">
        <v>209</v>
      </c>
      <c r="I77" s="364">
        <v>925</v>
      </c>
      <c r="J77" s="364">
        <v>208</v>
      </c>
      <c r="K77" s="364">
        <v>10</v>
      </c>
      <c r="L77" s="119"/>
      <c r="M77" s="366">
        <v>354</v>
      </c>
      <c r="N77" s="367">
        <v>1245</v>
      </c>
      <c r="O77" s="367">
        <v>221</v>
      </c>
      <c r="P77" s="367">
        <v>6</v>
      </c>
      <c r="Q77" s="119"/>
    </row>
    <row r="78" spans="1:17" ht="28.5" customHeight="1">
      <c r="A78" s="291"/>
      <c r="B78" s="318" t="s">
        <v>175</v>
      </c>
      <c r="C78" s="243" t="s">
        <v>176</v>
      </c>
      <c r="D78" s="244"/>
      <c r="E78" s="244"/>
      <c r="F78" s="245"/>
      <c r="G78" s="13"/>
      <c r="H78" s="127">
        <f>COUNTIF('評点入力シート'!G54,"Ａ＋")</f>
        <v>0</v>
      </c>
      <c r="I78" s="136">
        <f>COUNTIF('評点入力シート'!G54,"Ａ")</f>
        <v>0</v>
      </c>
      <c r="J78" s="136">
        <f>COUNTIF('評点入力シート'!G54,"Ｂ")</f>
        <v>0</v>
      </c>
      <c r="K78" s="136">
        <f>COUNTIF('評点入力シート'!G54,"Ｃ")</f>
        <v>0</v>
      </c>
      <c r="L78" s="137">
        <f>COUNTIF('評点入力シート'!G54,"－")</f>
        <v>0</v>
      </c>
      <c r="M78" s="127">
        <f>COUNTIF('評点入力シート'!H54,"Ａ＋")</f>
        <v>0</v>
      </c>
      <c r="N78" s="136">
        <f>COUNTIF('評点入力シート'!H54,"Ａ")</f>
        <v>0</v>
      </c>
      <c r="O78" s="136">
        <f>COUNTIF('評点入力シート'!H54,"Ｂ")</f>
        <v>0</v>
      </c>
      <c r="P78" s="136">
        <f>COUNTIF('評点入力シート'!H54,"Ｃ")</f>
        <v>0</v>
      </c>
      <c r="Q78" s="137">
        <f>COUNTIF('評点入力シート'!H54,"－")</f>
        <v>0</v>
      </c>
    </row>
    <row r="79" spans="1:17" ht="28.5" customHeight="1">
      <c r="A79" s="291"/>
      <c r="B79" s="250"/>
      <c r="C79" s="237"/>
      <c r="D79" s="238"/>
      <c r="E79" s="238"/>
      <c r="F79" s="239"/>
      <c r="G79" s="111" t="s">
        <v>195</v>
      </c>
      <c r="H79" s="332"/>
      <c r="I79" s="333">
        <v>1</v>
      </c>
      <c r="J79" s="333"/>
      <c r="K79" s="134"/>
      <c r="L79" s="133"/>
      <c r="M79" s="332"/>
      <c r="N79" s="333">
        <v>1</v>
      </c>
      <c r="O79" s="333"/>
      <c r="P79" s="134"/>
      <c r="Q79" s="133"/>
    </row>
    <row r="80" spans="1:17" ht="28.5" customHeight="1">
      <c r="A80" s="291"/>
      <c r="B80" s="251"/>
      <c r="C80" s="240"/>
      <c r="D80" s="241"/>
      <c r="E80" s="241"/>
      <c r="F80" s="242"/>
      <c r="G80" s="112" t="s">
        <v>196</v>
      </c>
      <c r="H80" s="349">
        <v>291</v>
      </c>
      <c r="I80" s="350">
        <v>939</v>
      </c>
      <c r="J80" s="350">
        <v>114</v>
      </c>
      <c r="K80" s="350">
        <v>8</v>
      </c>
      <c r="L80" s="126"/>
      <c r="M80" s="354">
        <v>443</v>
      </c>
      <c r="N80" s="355">
        <v>1279</v>
      </c>
      <c r="O80" s="355">
        <v>102</v>
      </c>
      <c r="P80" s="355">
        <v>2</v>
      </c>
      <c r="Q80" s="126"/>
    </row>
    <row r="81" spans="1:17" ht="28.5" customHeight="1">
      <c r="A81" s="291"/>
      <c r="B81" s="318" t="s">
        <v>232</v>
      </c>
      <c r="C81" s="319" t="s">
        <v>238</v>
      </c>
      <c r="D81" s="244"/>
      <c r="E81" s="244"/>
      <c r="F81" s="245"/>
      <c r="G81" s="13"/>
      <c r="H81" s="121">
        <f>COUNTIF('評点入力シート'!G56,"Ａ＋")</f>
        <v>0</v>
      </c>
      <c r="I81" s="122">
        <f>COUNTIF('評点入力シート'!G56,"Ａ")</f>
        <v>0</v>
      </c>
      <c r="J81" s="122">
        <f>COUNTIF('評点入力シート'!G56,"Ｂ")</f>
        <v>0</v>
      </c>
      <c r="K81" s="122">
        <f>COUNTIF('評点入力シート'!G56,"Ｃ")</f>
        <v>0</v>
      </c>
      <c r="L81" s="123">
        <f>COUNTIF('評点入力シート'!G56,"－")</f>
        <v>0</v>
      </c>
      <c r="M81" s="121">
        <f>COUNTIF('評点入力シート'!H56,"Ａ＋")</f>
        <v>0</v>
      </c>
      <c r="N81" s="122">
        <f>COUNTIF('評点入力シート'!H56,"Ａ")</f>
        <v>0</v>
      </c>
      <c r="O81" s="122">
        <f>COUNTIF('評点入力シート'!H56,"Ｂ")</f>
        <v>0</v>
      </c>
      <c r="P81" s="122">
        <f>COUNTIF('評点入力シート'!H56,"Ｃ")</f>
        <v>0</v>
      </c>
      <c r="Q81" s="123">
        <f>COUNTIF('評点入力シート'!H56,"－")</f>
        <v>0</v>
      </c>
    </row>
    <row r="82" spans="1:17" ht="28.5" customHeight="1">
      <c r="A82" s="291"/>
      <c r="B82" s="250"/>
      <c r="C82" s="237"/>
      <c r="D82" s="238"/>
      <c r="E82" s="238"/>
      <c r="F82" s="239"/>
      <c r="G82" s="111" t="s">
        <v>195</v>
      </c>
      <c r="H82" s="334"/>
      <c r="I82" s="333">
        <v>1</v>
      </c>
      <c r="J82" s="333"/>
      <c r="K82" s="134"/>
      <c r="L82" s="133"/>
      <c r="M82" s="332"/>
      <c r="N82" s="333">
        <v>1</v>
      </c>
      <c r="O82" s="333"/>
      <c r="P82" s="134"/>
      <c r="Q82" s="133"/>
    </row>
    <row r="83" spans="1:17" ht="28.5" customHeight="1">
      <c r="A83" s="291"/>
      <c r="B83" s="251"/>
      <c r="C83" s="240"/>
      <c r="D83" s="241"/>
      <c r="E83" s="241"/>
      <c r="F83" s="242"/>
      <c r="G83" s="112" t="s">
        <v>196</v>
      </c>
      <c r="H83" s="363">
        <v>141</v>
      </c>
      <c r="I83" s="364">
        <v>905</v>
      </c>
      <c r="J83" s="364">
        <v>285</v>
      </c>
      <c r="K83" s="364">
        <v>21</v>
      </c>
      <c r="L83" s="119"/>
      <c r="M83" s="366">
        <v>248</v>
      </c>
      <c r="N83" s="367">
        <v>1292</v>
      </c>
      <c r="O83" s="367">
        <v>282</v>
      </c>
      <c r="P83" s="367">
        <v>4</v>
      </c>
      <c r="Q83" s="119"/>
    </row>
    <row r="84" spans="1:17" ht="28.5" customHeight="1">
      <c r="A84" s="291"/>
      <c r="B84" s="318" t="s">
        <v>233</v>
      </c>
      <c r="C84" s="319" t="s">
        <v>234</v>
      </c>
      <c r="D84" s="244"/>
      <c r="E84" s="244"/>
      <c r="F84" s="245"/>
      <c r="G84" s="13"/>
      <c r="H84" s="127">
        <f>COUNTIF('評点入力シート'!G58,"Ａ＋")</f>
        <v>0</v>
      </c>
      <c r="I84" s="136">
        <f>COUNTIF('評点入力シート'!G58,"Ａ")</f>
        <v>0</v>
      </c>
      <c r="J84" s="136">
        <f>COUNTIF('評点入力シート'!G58,"Ｂ")</f>
        <v>0</v>
      </c>
      <c r="K84" s="136">
        <f>COUNTIF('評点入力シート'!G58,"Ｃ")</f>
        <v>0</v>
      </c>
      <c r="L84" s="137">
        <f>COUNTIF('評点入力シート'!G58,"－")</f>
        <v>0</v>
      </c>
      <c r="M84" s="127">
        <f>COUNTIF('評点入力シート'!H58,"Ａ＋")</f>
        <v>0</v>
      </c>
      <c r="N84" s="136">
        <f>COUNTIF('評点入力シート'!H58,"Ａ")</f>
        <v>0</v>
      </c>
      <c r="O84" s="136">
        <f>COUNTIF('評点入力シート'!H58,"Ｂ")</f>
        <v>0</v>
      </c>
      <c r="P84" s="136">
        <f>COUNTIF('評点入力シート'!H58,"Ｃ")</f>
        <v>0</v>
      </c>
      <c r="Q84" s="137">
        <f>COUNTIF('評点入力シート'!H58,"－")</f>
        <v>0</v>
      </c>
    </row>
    <row r="85" spans="1:17" ht="28.5" customHeight="1">
      <c r="A85" s="291"/>
      <c r="B85" s="250"/>
      <c r="C85" s="237"/>
      <c r="D85" s="238"/>
      <c r="E85" s="238"/>
      <c r="F85" s="239"/>
      <c r="G85" s="111" t="s">
        <v>195</v>
      </c>
      <c r="H85" s="332">
        <v>1</v>
      </c>
      <c r="I85" s="333"/>
      <c r="J85" s="333"/>
      <c r="K85" s="134"/>
      <c r="L85" s="133"/>
      <c r="M85" s="332"/>
      <c r="N85" s="333">
        <v>1</v>
      </c>
      <c r="O85" s="134"/>
      <c r="P85" s="134"/>
      <c r="Q85" s="133"/>
    </row>
    <row r="86" spans="1:17" ht="28.5" customHeight="1" thickBot="1">
      <c r="A86" s="328"/>
      <c r="B86" s="324"/>
      <c r="C86" s="325"/>
      <c r="D86" s="326"/>
      <c r="E86" s="326"/>
      <c r="F86" s="327"/>
      <c r="G86" s="113" t="s">
        <v>196</v>
      </c>
      <c r="H86" s="351">
        <v>204</v>
      </c>
      <c r="I86" s="352">
        <v>939</v>
      </c>
      <c r="J86" s="352">
        <v>203</v>
      </c>
      <c r="K86" s="352">
        <v>6</v>
      </c>
      <c r="L86" s="129"/>
      <c r="M86" s="357">
        <v>286</v>
      </c>
      <c r="N86" s="358">
        <v>1320</v>
      </c>
      <c r="O86" s="358">
        <v>213</v>
      </c>
      <c r="P86" s="358">
        <v>7</v>
      </c>
      <c r="Q86" s="129"/>
    </row>
    <row r="87" spans="1:17" ht="28.5" customHeight="1" thickTop="1">
      <c r="A87" s="303" t="s">
        <v>145</v>
      </c>
      <c r="B87" s="276" t="s">
        <v>146</v>
      </c>
      <c r="C87" s="252" t="s">
        <v>147</v>
      </c>
      <c r="D87" s="253"/>
      <c r="E87" s="253"/>
      <c r="F87" s="254"/>
      <c r="G87" s="12"/>
      <c r="H87" s="130">
        <f>COUNTIF('評点入力シート'!G61,"Ａ＋")</f>
        <v>0</v>
      </c>
      <c r="I87" s="131">
        <f>COUNTIF('評点入力シート'!G61,"Ａ")</f>
        <v>0</v>
      </c>
      <c r="J87" s="131">
        <f>COUNTIF('評点入力シート'!G61,"Ｂ")</f>
        <v>0</v>
      </c>
      <c r="K87" s="131">
        <f>COUNTIF('評点入力シート'!G61,"Ｃ")</f>
        <v>0</v>
      </c>
      <c r="L87" s="132">
        <f>COUNTIF('評点入力シート'!G61,"－")</f>
        <v>0</v>
      </c>
      <c r="M87" s="130">
        <f>COUNTIF('評点入力シート'!H61,"Ａ＋")</f>
        <v>0</v>
      </c>
      <c r="N87" s="131">
        <f>COUNTIF('評点入力シート'!H61,"Ａ")</f>
        <v>0</v>
      </c>
      <c r="O87" s="131">
        <f>COUNTIF('評点入力シート'!H61,"Ｂ")</f>
        <v>0</v>
      </c>
      <c r="P87" s="131">
        <f>COUNTIF('評点入力シート'!H61,"Ｃ")</f>
        <v>0</v>
      </c>
      <c r="Q87" s="132">
        <f>COUNTIF('評点入力シート'!H61,"－")</f>
        <v>0</v>
      </c>
    </row>
    <row r="88" spans="1:17" ht="28.5" customHeight="1" thickBot="1">
      <c r="A88" s="302"/>
      <c r="B88" s="276"/>
      <c r="C88" s="255"/>
      <c r="D88" s="256"/>
      <c r="E88" s="256"/>
      <c r="F88" s="257"/>
      <c r="G88" s="111" t="s">
        <v>195</v>
      </c>
      <c r="H88" s="332"/>
      <c r="I88" s="333">
        <v>1</v>
      </c>
      <c r="J88" s="342"/>
      <c r="K88" s="120"/>
      <c r="L88" s="119"/>
      <c r="M88" s="332"/>
      <c r="N88" s="333">
        <v>1</v>
      </c>
      <c r="O88" s="333"/>
      <c r="P88" s="120"/>
      <c r="Q88" s="119"/>
    </row>
    <row r="89" spans="1:17" ht="28.5" customHeight="1">
      <c r="A89" s="302"/>
      <c r="B89" s="277" t="s">
        <v>188</v>
      </c>
      <c r="C89" s="293" t="s">
        <v>148</v>
      </c>
      <c r="D89" s="294"/>
      <c r="E89" s="294"/>
      <c r="F89" s="295"/>
      <c r="G89" s="11"/>
      <c r="H89" s="116">
        <f>COUNTIF('評点入力シート'!G63,"Ａ＋")</f>
        <v>0</v>
      </c>
      <c r="I89" s="117">
        <f>COUNTIF('評点入力シート'!G63,"Ａ")</f>
        <v>0</v>
      </c>
      <c r="J89" s="117">
        <f>COUNTIF('評点入力シート'!G63,"Ｂ")</f>
        <v>0</v>
      </c>
      <c r="K89" s="117">
        <f>COUNTIF('評点入力シート'!G63,"Ｃ")</f>
        <v>0</v>
      </c>
      <c r="L89" s="118">
        <f>COUNTIF('評点入力シート'!G63,"－")</f>
        <v>0</v>
      </c>
      <c r="M89" s="116">
        <f>COUNTIF('評点入力シート'!H63,"Ａ＋")</f>
        <v>0</v>
      </c>
      <c r="N89" s="117">
        <f>COUNTIF('評点入力シート'!H63,"Ａ")</f>
        <v>0</v>
      </c>
      <c r="O89" s="117">
        <f>COUNTIF('評点入力シート'!H63,"Ｂ")</f>
        <v>0</v>
      </c>
      <c r="P89" s="117">
        <f>COUNTIF('評点入力シート'!H63,"Ｃ")</f>
        <v>0</v>
      </c>
      <c r="Q89" s="118">
        <f>COUNTIF('評点入力シート'!H63,"－")</f>
        <v>0</v>
      </c>
    </row>
    <row r="90" spans="1:17" ht="28.5" customHeight="1">
      <c r="A90" s="302"/>
      <c r="B90" s="278"/>
      <c r="C90" s="296"/>
      <c r="D90" s="297"/>
      <c r="E90" s="297"/>
      <c r="F90" s="298"/>
      <c r="G90" s="112" t="s">
        <v>195</v>
      </c>
      <c r="H90" s="343"/>
      <c r="I90" s="333">
        <v>1</v>
      </c>
      <c r="J90" s="342"/>
      <c r="K90" s="120"/>
      <c r="L90" s="119"/>
      <c r="M90" s="343"/>
      <c r="N90" s="333">
        <v>1</v>
      </c>
      <c r="O90" s="333"/>
      <c r="P90" s="120"/>
      <c r="Q90" s="119"/>
    </row>
    <row r="91" spans="1:17" ht="28.5" customHeight="1">
      <c r="A91" s="302"/>
      <c r="B91" s="278"/>
      <c r="C91" s="273" t="s">
        <v>149</v>
      </c>
      <c r="D91" s="274"/>
      <c r="E91" s="274"/>
      <c r="F91" s="275"/>
      <c r="G91" s="12"/>
      <c r="H91" s="121">
        <f>COUNTIF('評点入力シート'!G64,"Ａ＋")</f>
        <v>0</v>
      </c>
      <c r="I91" s="122">
        <f>COUNTIF('評点入力シート'!G64,"Ａ")</f>
        <v>0</v>
      </c>
      <c r="J91" s="122">
        <f>COUNTIF('評点入力シート'!G64,"Ｂ")</f>
        <v>0</v>
      </c>
      <c r="K91" s="122">
        <f>COUNTIF('評点入力シート'!G64,"Ｃ")</f>
        <v>0</v>
      </c>
      <c r="L91" s="123">
        <f>COUNTIF('評点入力シート'!G64,"－")</f>
        <v>0</v>
      </c>
      <c r="M91" s="121">
        <f>COUNTIF('評点入力シート'!H64,"Ａ＋")</f>
        <v>0</v>
      </c>
      <c r="N91" s="122">
        <f>COUNTIF('評点入力シート'!H64,"Ａ")</f>
        <v>0</v>
      </c>
      <c r="O91" s="122">
        <f>COUNTIF('評点入力シート'!H64,"Ｂ")</f>
        <v>0</v>
      </c>
      <c r="P91" s="122">
        <f>COUNTIF('評点入力シート'!H64,"Ｃ")</f>
        <v>0</v>
      </c>
      <c r="Q91" s="123">
        <f>COUNTIF('評点入力シート'!H64,"－")</f>
        <v>0</v>
      </c>
    </row>
    <row r="92" spans="1:17" ht="28.5" customHeight="1" thickBot="1">
      <c r="A92" s="302"/>
      <c r="B92" s="279"/>
      <c r="C92" s="255"/>
      <c r="D92" s="256"/>
      <c r="E92" s="256"/>
      <c r="F92" s="257"/>
      <c r="G92" s="111" t="s">
        <v>195</v>
      </c>
      <c r="H92" s="332">
        <v>1</v>
      </c>
      <c r="I92" s="333"/>
      <c r="J92" s="342"/>
      <c r="K92" s="120"/>
      <c r="L92" s="119"/>
      <c r="M92" s="332"/>
      <c r="N92" s="333">
        <v>1</v>
      </c>
      <c r="O92" s="342"/>
      <c r="P92" s="120"/>
      <c r="Q92" s="119"/>
    </row>
    <row r="93" spans="1:17" ht="28.5" customHeight="1">
      <c r="A93" s="302"/>
      <c r="B93" s="277" t="s">
        <v>150</v>
      </c>
      <c r="C93" s="293" t="s">
        <v>151</v>
      </c>
      <c r="D93" s="294"/>
      <c r="E93" s="294"/>
      <c r="F93" s="295"/>
      <c r="G93" s="11"/>
      <c r="H93" s="116">
        <f>COUNTIF('評点入力シート'!G66,"Ａ＋")</f>
        <v>0</v>
      </c>
      <c r="I93" s="117">
        <f>COUNTIF('評点入力シート'!G66,"Ａ")</f>
        <v>0</v>
      </c>
      <c r="J93" s="117">
        <f>COUNTIF('評点入力シート'!G66,"Ｂ")</f>
        <v>0</v>
      </c>
      <c r="K93" s="117">
        <f>COUNTIF('評点入力シート'!G66,"Ｃ")</f>
        <v>0</v>
      </c>
      <c r="L93" s="118">
        <f>COUNTIF('評点入力シート'!G66,"－")</f>
        <v>0</v>
      </c>
      <c r="M93" s="116">
        <f>COUNTIF('評点入力シート'!H66,"Ａ＋")</f>
        <v>0</v>
      </c>
      <c r="N93" s="117">
        <f>COUNTIF('評点入力シート'!H66,"Ａ")</f>
        <v>0</v>
      </c>
      <c r="O93" s="117">
        <f>COUNTIF('評点入力シート'!H66,"Ｂ")</f>
        <v>0</v>
      </c>
      <c r="P93" s="117">
        <f>COUNTIF('評点入力シート'!H66,"Ｃ")</f>
        <v>0</v>
      </c>
      <c r="Q93" s="118">
        <f>COUNTIF('評点入力シート'!H66,"－")</f>
        <v>0</v>
      </c>
    </row>
    <row r="94" spans="1:17" ht="28.5" customHeight="1">
      <c r="A94" s="302"/>
      <c r="B94" s="278"/>
      <c r="C94" s="296"/>
      <c r="D94" s="297"/>
      <c r="E94" s="297"/>
      <c r="F94" s="298"/>
      <c r="G94" s="111" t="s">
        <v>195</v>
      </c>
      <c r="H94" s="332"/>
      <c r="I94" s="333">
        <v>1</v>
      </c>
      <c r="J94" s="333"/>
      <c r="K94" s="342"/>
      <c r="L94" s="126"/>
      <c r="M94" s="343"/>
      <c r="N94" s="333">
        <v>1</v>
      </c>
      <c r="O94" s="333"/>
      <c r="P94" s="128"/>
      <c r="Q94" s="126"/>
    </row>
    <row r="95" spans="1:17" ht="28.5" customHeight="1">
      <c r="A95" s="302"/>
      <c r="B95" s="278"/>
      <c r="C95" s="300" t="s">
        <v>201</v>
      </c>
      <c r="D95" s="274"/>
      <c r="E95" s="274"/>
      <c r="F95" s="275"/>
      <c r="G95" s="13"/>
      <c r="H95" s="121">
        <f>COUNTIF('評点入力シート'!G67,"Ａ＋")</f>
        <v>0</v>
      </c>
      <c r="I95" s="122">
        <f>COUNTIF('評点入力シート'!G67,"Ａ")</f>
        <v>0</v>
      </c>
      <c r="J95" s="122">
        <f>COUNTIF('評点入力シート'!G67,"Ｂ")</f>
        <v>0</v>
      </c>
      <c r="K95" s="122">
        <f>COUNTIF('評点入力シート'!G67,"Ｃ")</f>
        <v>0</v>
      </c>
      <c r="L95" s="123">
        <f>COUNTIF('評点入力シート'!G67,"－")</f>
        <v>0</v>
      </c>
      <c r="M95" s="121">
        <f>COUNTIF('評点入力シート'!H67,"Ａ＋")</f>
        <v>0</v>
      </c>
      <c r="N95" s="122">
        <f>COUNTIF('評点入力シート'!H67,"Ａ")</f>
        <v>0</v>
      </c>
      <c r="O95" s="122">
        <f>COUNTIF('評点入力シート'!H67,"Ｂ")</f>
        <v>0</v>
      </c>
      <c r="P95" s="122">
        <f>COUNTIF('評点入力シート'!H67,"Ｃ")</f>
        <v>0</v>
      </c>
      <c r="Q95" s="123">
        <f>COUNTIF('評点入力シート'!H67,"－")</f>
        <v>0</v>
      </c>
    </row>
    <row r="96" spans="1:17" ht="28.5" customHeight="1">
      <c r="A96" s="302"/>
      <c r="B96" s="278"/>
      <c r="C96" s="296"/>
      <c r="D96" s="297"/>
      <c r="E96" s="297"/>
      <c r="F96" s="298"/>
      <c r="G96" s="112" t="s">
        <v>195</v>
      </c>
      <c r="H96" s="332"/>
      <c r="I96" s="333">
        <v>1</v>
      </c>
      <c r="J96" s="333"/>
      <c r="K96" s="342"/>
      <c r="L96" s="119"/>
      <c r="M96" s="343"/>
      <c r="N96" s="333">
        <v>1</v>
      </c>
      <c r="O96" s="333"/>
      <c r="P96" s="342"/>
      <c r="Q96" s="119"/>
    </row>
    <row r="97" spans="1:17" ht="28.5" customHeight="1">
      <c r="A97" s="302"/>
      <c r="B97" s="278"/>
      <c r="C97" s="273" t="s">
        <v>152</v>
      </c>
      <c r="D97" s="274"/>
      <c r="E97" s="274"/>
      <c r="F97" s="275"/>
      <c r="G97" s="12"/>
      <c r="H97" s="121">
        <f>COUNTIF('評点入力シート'!G68,"Ａ＋")</f>
        <v>0</v>
      </c>
      <c r="I97" s="122">
        <f>COUNTIF('評点入力シート'!G68,"Ａ")</f>
        <v>0</v>
      </c>
      <c r="J97" s="122">
        <f>COUNTIF('評点入力シート'!G68,"Ｂ")</f>
        <v>0</v>
      </c>
      <c r="K97" s="122">
        <f>COUNTIF('評点入力シート'!G68,"Ｃ")</f>
        <v>0</v>
      </c>
      <c r="L97" s="123">
        <f>COUNTIF('評点入力シート'!G68,"－")</f>
        <v>0</v>
      </c>
      <c r="M97" s="121">
        <f>COUNTIF('評点入力シート'!H68,"Ａ＋")</f>
        <v>0</v>
      </c>
      <c r="N97" s="122">
        <f>COUNTIF('評点入力シート'!H68,"Ａ")</f>
        <v>0</v>
      </c>
      <c r="O97" s="122">
        <f>COUNTIF('評点入力シート'!H68,"Ｂ")</f>
        <v>0</v>
      </c>
      <c r="P97" s="122">
        <f>COUNTIF('評点入力シート'!H68,"Ｃ")</f>
        <v>0</v>
      </c>
      <c r="Q97" s="123">
        <f>COUNTIF('評点入力シート'!H68,"－")</f>
        <v>0</v>
      </c>
    </row>
    <row r="98" spans="1:17" ht="28.5" customHeight="1">
      <c r="A98" s="302"/>
      <c r="B98" s="278"/>
      <c r="C98" s="296"/>
      <c r="D98" s="297"/>
      <c r="E98" s="297"/>
      <c r="F98" s="298"/>
      <c r="G98" s="111" t="s">
        <v>195</v>
      </c>
      <c r="H98" s="332"/>
      <c r="I98" s="333">
        <v>1</v>
      </c>
      <c r="J98" s="333"/>
      <c r="K98" s="333"/>
      <c r="L98" s="126"/>
      <c r="M98" s="343"/>
      <c r="N98" s="333">
        <v>1</v>
      </c>
      <c r="O98" s="333"/>
      <c r="P98" s="342"/>
      <c r="Q98" s="126"/>
    </row>
    <row r="99" spans="1:17" ht="28.5" customHeight="1">
      <c r="A99" s="302"/>
      <c r="B99" s="278"/>
      <c r="C99" s="273" t="s">
        <v>153</v>
      </c>
      <c r="D99" s="274"/>
      <c r="E99" s="274"/>
      <c r="F99" s="275"/>
      <c r="G99" s="13"/>
      <c r="H99" s="121">
        <f>COUNTIF('評点入力シート'!G69,"Ａ＋")</f>
        <v>0</v>
      </c>
      <c r="I99" s="122">
        <f>COUNTIF('評点入力シート'!G69,"Ａ")</f>
        <v>0</v>
      </c>
      <c r="J99" s="122">
        <f>COUNTIF('評点入力シート'!G69,"Ｂ")</f>
        <v>0</v>
      </c>
      <c r="K99" s="122">
        <f>COUNTIF('評点入力シート'!G69,"Ｃ")</f>
        <v>0</v>
      </c>
      <c r="L99" s="123">
        <f>COUNTIF('評点入力シート'!G69,"－")</f>
        <v>0</v>
      </c>
      <c r="M99" s="121">
        <f>COUNTIF('評点入力シート'!H69,"Ａ＋")</f>
        <v>0</v>
      </c>
      <c r="N99" s="122">
        <f>COUNTIF('評点入力シート'!H69,"Ａ")</f>
        <v>0</v>
      </c>
      <c r="O99" s="122">
        <f>COUNTIF('評点入力シート'!H69,"Ｂ")</f>
        <v>0</v>
      </c>
      <c r="P99" s="122">
        <f>COUNTIF('評点入力シート'!H69,"Ｃ")</f>
        <v>0</v>
      </c>
      <c r="Q99" s="123">
        <f>COUNTIF('評点入力シート'!H69,"－")</f>
        <v>0</v>
      </c>
    </row>
    <row r="100" spans="1:17" ht="28.5" customHeight="1" thickBot="1">
      <c r="A100" s="302"/>
      <c r="B100" s="279"/>
      <c r="C100" s="255"/>
      <c r="D100" s="256"/>
      <c r="E100" s="256"/>
      <c r="F100" s="257"/>
      <c r="G100" s="111" t="s">
        <v>195</v>
      </c>
      <c r="H100" s="332"/>
      <c r="I100" s="333">
        <v>1</v>
      </c>
      <c r="J100" s="342"/>
      <c r="K100" s="125"/>
      <c r="L100" s="124"/>
      <c r="M100" s="332"/>
      <c r="N100" s="333">
        <v>1</v>
      </c>
      <c r="O100" s="333"/>
      <c r="P100" s="125"/>
      <c r="Q100" s="124"/>
    </row>
    <row r="101" spans="1:17" ht="28.5" customHeight="1">
      <c r="A101" s="302"/>
      <c r="B101" s="301" t="s">
        <v>154</v>
      </c>
      <c r="C101" s="299" t="s">
        <v>209</v>
      </c>
      <c r="D101" s="294"/>
      <c r="E101" s="294"/>
      <c r="F101" s="295"/>
      <c r="G101" s="11"/>
      <c r="H101" s="116">
        <f>COUNTIF('評点入力シート'!G71,"Ａ＋")</f>
        <v>0</v>
      </c>
      <c r="I101" s="117">
        <f>COUNTIF('評点入力シート'!G71,"Ａ")</f>
        <v>0</v>
      </c>
      <c r="J101" s="117">
        <f>COUNTIF('評点入力シート'!G71,"Ｂ")</f>
        <v>0</v>
      </c>
      <c r="K101" s="117">
        <f>COUNTIF('評点入力シート'!G71,"Ｃ")</f>
        <v>0</v>
      </c>
      <c r="L101" s="118">
        <f>COUNTIF('評点入力シート'!G71,"－")</f>
        <v>0</v>
      </c>
      <c r="M101" s="116">
        <f>COUNTIF('評点入力シート'!H71,"Ａ＋")</f>
        <v>0</v>
      </c>
      <c r="N101" s="117">
        <f>COUNTIF('評点入力シート'!H71,"Ａ")</f>
        <v>0</v>
      </c>
      <c r="O101" s="117">
        <f>COUNTIF('評点入力シート'!H71,"Ｂ")</f>
        <v>0</v>
      </c>
      <c r="P101" s="117">
        <f>COUNTIF('評点入力シート'!H71,"Ｃ")</f>
        <v>0</v>
      </c>
      <c r="Q101" s="118">
        <f>COUNTIF('評点入力シート'!H71,"－")</f>
        <v>0</v>
      </c>
    </row>
    <row r="102" spans="1:17" ht="28.5" customHeight="1">
      <c r="A102" s="302"/>
      <c r="B102" s="302"/>
      <c r="C102" s="296"/>
      <c r="D102" s="297"/>
      <c r="E102" s="297"/>
      <c r="F102" s="298"/>
      <c r="G102" s="111" t="s">
        <v>195</v>
      </c>
      <c r="H102" s="332"/>
      <c r="I102" s="333">
        <v>1</v>
      </c>
      <c r="J102" s="342"/>
      <c r="K102" s="128"/>
      <c r="L102" s="126"/>
      <c r="M102" s="343"/>
      <c r="N102" s="333">
        <v>1</v>
      </c>
      <c r="O102" s="333"/>
      <c r="P102" s="128"/>
      <c r="Q102" s="126"/>
    </row>
    <row r="103" spans="1:17" ht="28.5" customHeight="1">
      <c r="A103" s="302"/>
      <c r="B103" s="302"/>
      <c r="C103" s="300" t="s">
        <v>210</v>
      </c>
      <c r="D103" s="274"/>
      <c r="E103" s="274"/>
      <c r="F103" s="275"/>
      <c r="G103" s="13"/>
      <c r="H103" s="121">
        <f>COUNTIF('評点入力シート'!G72,"Ａ＋")</f>
        <v>0</v>
      </c>
      <c r="I103" s="122">
        <f>COUNTIF('評点入力シート'!G72,"Ａ")</f>
        <v>0</v>
      </c>
      <c r="J103" s="122">
        <f>COUNTIF('評点入力シート'!G72,"Ｂ")</f>
        <v>0</v>
      </c>
      <c r="K103" s="122">
        <f>COUNTIF('評点入力シート'!G72,"Ｃ")</f>
        <v>0</v>
      </c>
      <c r="L103" s="123">
        <f>COUNTIF('評点入力シート'!G72,"－")</f>
        <v>0</v>
      </c>
      <c r="M103" s="121">
        <f>COUNTIF('評点入力シート'!H72,"Ａ＋")</f>
        <v>0</v>
      </c>
      <c r="N103" s="122">
        <f>COUNTIF('評点入力シート'!H72,"Ａ")</f>
        <v>0</v>
      </c>
      <c r="O103" s="122">
        <f>COUNTIF('評点入力シート'!H72,"Ｂ")</f>
        <v>0</v>
      </c>
      <c r="P103" s="122">
        <f>COUNTIF('評点入力シート'!H72,"Ｃ")</f>
        <v>0</v>
      </c>
      <c r="Q103" s="123">
        <f>COUNTIF('評点入力シート'!H72,"－")</f>
        <v>0</v>
      </c>
    </row>
    <row r="104" spans="1:17" ht="28.5" customHeight="1">
      <c r="A104" s="302"/>
      <c r="B104" s="302"/>
      <c r="C104" s="296"/>
      <c r="D104" s="297"/>
      <c r="E104" s="297"/>
      <c r="F104" s="298"/>
      <c r="G104" s="112" t="s">
        <v>195</v>
      </c>
      <c r="H104" s="332"/>
      <c r="I104" s="333">
        <v>1</v>
      </c>
      <c r="J104" s="333"/>
      <c r="K104" s="120"/>
      <c r="L104" s="119"/>
      <c r="M104" s="332"/>
      <c r="N104" s="333">
        <v>1</v>
      </c>
      <c r="O104" s="333"/>
      <c r="P104" s="120"/>
      <c r="Q104" s="119"/>
    </row>
    <row r="105" spans="1:17" ht="28.5" customHeight="1">
      <c r="A105" s="302"/>
      <c r="B105" s="302"/>
      <c r="C105" s="300" t="s">
        <v>211</v>
      </c>
      <c r="D105" s="274"/>
      <c r="E105" s="274"/>
      <c r="F105" s="275"/>
      <c r="G105" s="12"/>
      <c r="H105" s="121">
        <f>COUNTIF('評点入力シート'!G73,"Ａ＋")</f>
        <v>0</v>
      </c>
      <c r="I105" s="122">
        <f>COUNTIF('評点入力シート'!G73,"Ａ")</f>
        <v>0</v>
      </c>
      <c r="J105" s="122">
        <f>COUNTIF('評点入力シート'!G73,"Ｂ")</f>
        <v>0</v>
      </c>
      <c r="K105" s="122">
        <f>COUNTIF('評点入力シート'!G73,"Ｃ")</f>
        <v>0</v>
      </c>
      <c r="L105" s="123">
        <f>COUNTIF('評点入力シート'!G73,"－")</f>
        <v>0</v>
      </c>
      <c r="M105" s="121">
        <f>COUNTIF('評点入力シート'!H73,"Ａ＋")</f>
        <v>0</v>
      </c>
      <c r="N105" s="122">
        <f>COUNTIF('評点入力シート'!H73,"Ａ")</f>
        <v>0</v>
      </c>
      <c r="O105" s="122">
        <f>COUNTIF('評点入力シート'!H73,"Ｂ")</f>
        <v>0</v>
      </c>
      <c r="P105" s="122">
        <f>COUNTIF('評点入力シート'!H73,"Ｃ")</f>
        <v>0</v>
      </c>
      <c r="Q105" s="123">
        <f>COUNTIF('評点入力シート'!H73,"－")</f>
        <v>0</v>
      </c>
    </row>
    <row r="106" spans="1:17" ht="28.5" customHeight="1">
      <c r="A106" s="302"/>
      <c r="B106" s="302"/>
      <c r="C106" s="296"/>
      <c r="D106" s="297"/>
      <c r="E106" s="297"/>
      <c r="F106" s="298"/>
      <c r="G106" s="111" t="s">
        <v>195</v>
      </c>
      <c r="H106" s="332">
        <v>1</v>
      </c>
      <c r="I106" s="333"/>
      <c r="J106" s="333"/>
      <c r="K106" s="342"/>
      <c r="L106" s="344"/>
      <c r="M106" s="332"/>
      <c r="N106" s="333">
        <v>1</v>
      </c>
      <c r="O106" s="342"/>
      <c r="P106" s="342"/>
      <c r="Q106" s="115"/>
    </row>
    <row r="107" spans="1:17" ht="28.5" customHeight="1">
      <c r="A107" s="302"/>
      <c r="B107" s="302"/>
      <c r="C107" s="300" t="s">
        <v>212</v>
      </c>
      <c r="D107" s="274"/>
      <c r="E107" s="274"/>
      <c r="F107" s="275"/>
      <c r="G107" s="13"/>
      <c r="H107" s="121">
        <f>COUNTIF('評点入力シート'!G74,"Ａ＋")</f>
        <v>0</v>
      </c>
      <c r="I107" s="122">
        <f>COUNTIF('評点入力シート'!G74,"Ａ")</f>
        <v>0</v>
      </c>
      <c r="J107" s="122">
        <f>COUNTIF('評点入力シート'!G74,"Ｂ")</f>
        <v>0</v>
      </c>
      <c r="K107" s="122">
        <f>COUNTIF('評点入力シート'!G74,"Ｃ")</f>
        <v>0</v>
      </c>
      <c r="L107" s="123">
        <f>COUNTIF('評点入力シート'!G74,"－")</f>
        <v>0</v>
      </c>
      <c r="M107" s="121">
        <f>COUNTIF('評点入力シート'!H74,"Ａ＋")</f>
        <v>0</v>
      </c>
      <c r="N107" s="122">
        <f>COUNTIF('評点入力シート'!H74,"Ａ")</f>
        <v>0</v>
      </c>
      <c r="O107" s="122">
        <f>COUNTIF('評点入力シート'!H74,"Ｂ")</f>
        <v>0</v>
      </c>
      <c r="P107" s="122">
        <f>COUNTIF('評点入力シート'!H74,"Ｃ")</f>
        <v>0</v>
      </c>
      <c r="Q107" s="123">
        <f>COUNTIF('評点入力シート'!H74,"－")</f>
        <v>0</v>
      </c>
    </row>
    <row r="108" spans="1:17" ht="28.5" customHeight="1">
      <c r="A108" s="302"/>
      <c r="B108" s="302"/>
      <c r="C108" s="296"/>
      <c r="D108" s="297"/>
      <c r="E108" s="297"/>
      <c r="F108" s="298"/>
      <c r="G108" s="112" t="s">
        <v>195</v>
      </c>
      <c r="H108" s="332"/>
      <c r="I108" s="333">
        <v>1</v>
      </c>
      <c r="J108" s="342"/>
      <c r="K108" s="120"/>
      <c r="L108" s="119"/>
      <c r="M108" s="332"/>
      <c r="N108" s="333">
        <v>1</v>
      </c>
      <c r="O108" s="333"/>
      <c r="P108" s="120"/>
      <c r="Q108" s="119"/>
    </row>
    <row r="109" spans="1:17" ht="28.5" customHeight="1">
      <c r="A109" s="302"/>
      <c r="B109" s="302"/>
      <c r="C109" s="300" t="s">
        <v>213</v>
      </c>
      <c r="D109" s="274"/>
      <c r="E109" s="274"/>
      <c r="F109" s="275"/>
      <c r="G109" s="12"/>
      <c r="H109" s="121">
        <f>COUNTIF('評点入力シート'!G75,"Ａ＋")</f>
        <v>0</v>
      </c>
      <c r="I109" s="122">
        <f>COUNTIF('評点入力シート'!G75,"Ａ")</f>
        <v>0</v>
      </c>
      <c r="J109" s="122">
        <f>COUNTIF('評点入力シート'!G75,"Ｂ")</f>
        <v>0</v>
      </c>
      <c r="K109" s="122">
        <f>COUNTIF('評点入力シート'!G75,"Ｃ")</f>
        <v>0</v>
      </c>
      <c r="L109" s="123">
        <f>COUNTIF('評点入力シート'!G75,"－")</f>
        <v>0</v>
      </c>
      <c r="M109" s="121">
        <f>COUNTIF('評点入力シート'!H75,"Ａ＋")</f>
        <v>0</v>
      </c>
      <c r="N109" s="122">
        <f>COUNTIF('評点入力シート'!H75,"Ａ")</f>
        <v>0</v>
      </c>
      <c r="O109" s="122">
        <f>COUNTIF('評点入力シート'!H75,"Ｂ")</f>
        <v>0</v>
      </c>
      <c r="P109" s="122">
        <f>COUNTIF('評点入力シート'!H75,"Ｃ")</f>
        <v>0</v>
      </c>
      <c r="Q109" s="123">
        <f>COUNTIF('評点入力シート'!H75,"－")</f>
        <v>0</v>
      </c>
    </row>
    <row r="110" spans="1:17" ht="28.5" customHeight="1">
      <c r="A110" s="302"/>
      <c r="B110" s="302"/>
      <c r="C110" s="296"/>
      <c r="D110" s="297"/>
      <c r="E110" s="297"/>
      <c r="F110" s="298"/>
      <c r="G110" s="111" t="s">
        <v>195</v>
      </c>
      <c r="H110" s="343"/>
      <c r="I110" s="333">
        <v>1</v>
      </c>
      <c r="J110" s="342"/>
      <c r="K110" s="128"/>
      <c r="L110" s="126"/>
      <c r="M110" s="332"/>
      <c r="N110" s="333">
        <v>1</v>
      </c>
      <c r="O110" s="342"/>
      <c r="P110" s="128"/>
      <c r="Q110" s="126"/>
    </row>
    <row r="111" spans="1:17" ht="28.5" customHeight="1">
      <c r="A111" s="302"/>
      <c r="B111" s="302"/>
      <c r="C111" s="300" t="s">
        <v>214</v>
      </c>
      <c r="D111" s="274"/>
      <c r="E111" s="274"/>
      <c r="F111" s="275"/>
      <c r="G111" s="13"/>
      <c r="H111" s="121">
        <f>COUNTIF('評点入力シート'!G76,"Ａ＋")</f>
        <v>0</v>
      </c>
      <c r="I111" s="122">
        <f>COUNTIF('評点入力シート'!G76,"Ａ")</f>
        <v>0</v>
      </c>
      <c r="J111" s="122">
        <f>COUNTIF('評点入力シート'!G76,"Ｂ")</f>
        <v>0</v>
      </c>
      <c r="K111" s="122">
        <f>COUNTIF('評点入力シート'!G76,"Ｃ")</f>
        <v>0</v>
      </c>
      <c r="L111" s="123">
        <f>COUNTIF('評点入力シート'!G76,"－")</f>
        <v>0</v>
      </c>
      <c r="M111" s="121">
        <f>COUNTIF('評点入力シート'!H76,"Ａ＋")</f>
        <v>0</v>
      </c>
      <c r="N111" s="122">
        <f>COUNTIF('評点入力シート'!H76,"Ａ")</f>
        <v>0</v>
      </c>
      <c r="O111" s="122">
        <f>COUNTIF('評点入力シート'!H76,"Ｂ")</f>
        <v>0</v>
      </c>
      <c r="P111" s="122">
        <f>COUNTIF('評点入力シート'!H76,"Ｃ")</f>
        <v>0</v>
      </c>
      <c r="Q111" s="123">
        <f>COUNTIF('評点入力シート'!H76,"－")</f>
        <v>0</v>
      </c>
    </row>
    <row r="112" spans="1:17" ht="28.5" customHeight="1">
      <c r="A112" s="302"/>
      <c r="B112" s="302"/>
      <c r="C112" s="296"/>
      <c r="D112" s="297"/>
      <c r="E112" s="297"/>
      <c r="F112" s="298"/>
      <c r="G112" s="112" t="s">
        <v>195</v>
      </c>
      <c r="H112" s="332"/>
      <c r="I112" s="333">
        <v>1</v>
      </c>
      <c r="J112" s="342"/>
      <c r="K112" s="120"/>
      <c r="L112" s="119"/>
      <c r="M112" s="332"/>
      <c r="N112" s="333">
        <v>1</v>
      </c>
      <c r="O112" s="333"/>
      <c r="P112" s="120"/>
      <c r="Q112" s="119"/>
    </row>
    <row r="113" spans="1:17" ht="28.5" customHeight="1">
      <c r="A113" s="302"/>
      <c r="B113" s="302"/>
      <c r="C113" s="300" t="s">
        <v>215</v>
      </c>
      <c r="D113" s="274"/>
      <c r="E113" s="274"/>
      <c r="F113" s="275"/>
      <c r="G113" s="12"/>
      <c r="H113" s="121">
        <f>COUNTIF('評点入力シート'!G77,"Ａ＋")</f>
        <v>0</v>
      </c>
      <c r="I113" s="122">
        <f>COUNTIF('評点入力シート'!G77,"Ａ")</f>
        <v>0</v>
      </c>
      <c r="J113" s="122">
        <f>COUNTIF('評点入力シート'!G77,"Ｂ")</f>
        <v>0</v>
      </c>
      <c r="K113" s="122">
        <f>COUNTIF('評点入力シート'!G77,"Ｃ")</f>
        <v>0</v>
      </c>
      <c r="L113" s="123">
        <f>COUNTIF('評点入力シート'!G77,"－")</f>
        <v>0</v>
      </c>
      <c r="M113" s="121">
        <f>COUNTIF('評点入力シート'!H77,"Ａ＋")</f>
        <v>0</v>
      </c>
      <c r="N113" s="122">
        <f>COUNTIF('評点入力シート'!H77,"Ａ")</f>
        <v>0</v>
      </c>
      <c r="O113" s="122">
        <f>COUNTIF('評点入力シート'!H77,"Ｂ")</f>
        <v>0</v>
      </c>
      <c r="P113" s="122">
        <f>COUNTIF('評点入力シート'!H77,"Ｃ")</f>
        <v>0</v>
      </c>
      <c r="Q113" s="123">
        <f>COUNTIF('評点入力シート'!H77,"－")</f>
        <v>0</v>
      </c>
    </row>
    <row r="114" spans="1:17" ht="28.5" customHeight="1">
      <c r="A114" s="302"/>
      <c r="B114" s="302"/>
      <c r="C114" s="296"/>
      <c r="D114" s="297"/>
      <c r="E114" s="297"/>
      <c r="F114" s="298"/>
      <c r="G114" s="111" t="s">
        <v>195</v>
      </c>
      <c r="H114" s="332"/>
      <c r="I114" s="333">
        <v>1</v>
      </c>
      <c r="J114" s="333"/>
      <c r="K114" s="342"/>
      <c r="L114" s="126"/>
      <c r="M114" s="332"/>
      <c r="N114" s="333">
        <v>1</v>
      </c>
      <c r="O114" s="333"/>
      <c r="P114" s="128"/>
      <c r="Q114" s="126"/>
    </row>
    <row r="115" spans="1:17" ht="28.5" customHeight="1">
      <c r="A115" s="302"/>
      <c r="B115" s="302"/>
      <c r="C115" s="300" t="s">
        <v>194</v>
      </c>
      <c r="D115" s="274"/>
      <c r="E115" s="274"/>
      <c r="F115" s="275"/>
      <c r="G115" s="13"/>
      <c r="H115" s="121">
        <f>COUNTIF('評点入力シート'!G78,"Ａ＋")</f>
        <v>0</v>
      </c>
      <c r="I115" s="122">
        <f>COUNTIF('評点入力シート'!G78,"Ａ")</f>
        <v>0</v>
      </c>
      <c r="J115" s="122">
        <f>COUNTIF('評点入力シート'!G78,"Ｂ")</f>
        <v>0</v>
      </c>
      <c r="K115" s="122">
        <f>COUNTIF('評点入力シート'!G78,"Ｃ")</f>
        <v>0</v>
      </c>
      <c r="L115" s="123">
        <f>COUNTIF('評点入力シート'!G78,"－")</f>
        <v>0</v>
      </c>
      <c r="M115" s="121">
        <f>COUNTIF('評点入力シート'!H78,"Ａ＋")</f>
        <v>0</v>
      </c>
      <c r="N115" s="122">
        <f>COUNTIF('評点入力シート'!H78,"Ａ")</f>
        <v>0</v>
      </c>
      <c r="O115" s="122">
        <f>COUNTIF('評点入力シート'!H78,"Ｂ")</f>
        <v>0</v>
      </c>
      <c r="P115" s="122">
        <f>COUNTIF('評点入力シート'!H78,"Ｃ")</f>
        <v>0</v>
      </c>
      <c r="Q115" s="123">
        <f>COUNTIF('評点入力シート'!H78,"－")</f>
        <v>0</v>
      </c>
    </row>
    <row r="116" spans="1:17" ht="28.5" customHeight="1" thickBot="1">
      <c r="A116" s="302"/>
      <c r="B116" s="272"/>
      <c r="C116" s="296"/>
      <c r="D116" s="297"/>
      <c r="E116" s="297"/>
      <c r="F116" s="298"/>
      <c r="G116" s="111" t="s">
        <v>195</v>
      </c>
      <c r="H116" s="332">
        <v>1</v>
      </c>
      <c r="I116" s="333"/>
      <c r="J116" s="342"/>
      <c r="K116" s="342"/>
      <c r="L116" s="119"/>
      <c r="M116" s="332"/>
      <c r="N116" s="333">
        <v>1</v>
      </c>
      <c r="O116" s="333"/>
      <c r="P116" s="342"/>
      <c r="Q116" s="119"/>
    </row>
    <row r="117" spans="1:17" ht="28.5" customHeight="1">
      <c r="A117" s="302"/>
      <c r="B117" s="277" t="s">
        <v>155</v>
      </c>
      <c r="C117" s="293" t="s">
        <v>156</v>
      </c>
      <c r="D117" s="294"/>
      <c r="E117" s="294"/>
      <c r="F117" s="295"/>
      <c r="G117" s="11"/>
      <c r="H117" s="116">
        <f>COUNTIF('評点入力シート'!G80,"Ａ＋")</f>
        <v>0</v>
      </c>
      <c r="I117" s="117">
        <f>COUNTIF('評点入力シート'!G80,"Ａ")</f>
        <v>0</v>
      </c>
      <c r="J117" s="117">
        <f>COUNTIF('評点入力シート'!G80,"Ｂ")</f>
        <v>0</v>
      </c>
      <c r="K117" s="117">
        <f>COUNTIF('評点入力シート'!G80,"Ｃ")</f>
        <v>0</v>
      </c>
      <c r="L117" s="118">
        <f>COUNTIF('評点入力シート'!G80,"－")</f>
        <v>0</v>
      </c>
      <c r="M117" s="116">
        <f>COUNTIF('評点入力シート'!H80,"Ａ＋")</f>
        <v>0</v>
      </c>
      <c r="N117" s="117">
        <f>COUNTIF('評点入力シート'!H80,"Ａ")</f>
        <v>0</v>
      </c>
      <c r="O117" s="117">
        <f>COUNTIF('評点入力シート'!H80,"Ｂ")</f>
        <v>0</v>
      </c>
      <c r="P117" s="117">
        <f>COUNTIF('評点入力シート'!H80,"Ｃ")</f>
        <v>0</v>
      </c>
      <c r="Q117" s="118">
        <f>COUNTIF('評点入力シート'!H80,"－")</f>
        <v>0</v>
      </c>
    </row>
    <row r="118" spans="1:17" ht="28.5" customHeight="1">
      <c r="A118" s="302"/>
      <c r="B118" s="278"/>
      <c r="C118" s="296"/>
      <c r="D118" s="297"/>
      <c r="E118" s="297"/>
      <c r="F118" s="298"/>
      <c r="G118" s="111" t="s">
        <v>195</v>
      </c>
      <c r="H118" s="332"/>
      <c r="I118" s="333">
        <v>1</v>
      </c>
      <c r="J118" s="333"/>
      <c r="K118" s="128"/>
      <c r="L118" s="126"/>
      <c r="M118" s="332"/>
      <c r="N118" s="333">
        <v>1</v>
      </c>
      <c r="O118" s="333"/>
      <c r="P118" s="128"/>
      <c r="Q118" s="126"/>
    </row>
    <row r="119" spans="1:17" ht="28.5" customHeight="1">
      <c r="A119" s="302"/>
      <c r="B119" s="278"/>
      <c r="C119" s="273" t="s">
        <v>157</v>
      </c>
      <c r="D119" s="274"/>
      <c r="E119" s="274"/>
      <c r="F119" s="275"/>
      <c r="G119" s="13"/>
      <c r="H119" s="121">
        <f>COUNTIF('評点入力シート'!G81,"Ａ＋")</f>
        <v>0</v>
      </c>
      <c r="I119" s="122">
        <f>COUNTIF('評点入力シート'!G81,"Ａ")</f>
        <v>0</v>
      </c>
      <c r="J119" s="122">
        <f>COUNTIF('評点入力シート'!G81,"Ｂ")</f>
        <v>0</v>
      </c>
      <c r="K119" s="122">
        <f>COUNTIF('評点入力シート'!G81,"Ｃ")</f>
        <v>0</v>
      </c>
      <c r="L119" s="123">
        <f>COUNTIF('評点入力シート'!G81,"－")</f>
        <v>0</v>
      </c>
      <c r="M119" s="121">
        <f>COUNTIF('評点入力シート'!H81,"Ａ＋")</f>
        <v>0</v>
      </c>
      <c r="N119" s="122">
        <f>COUNTIF('評点入力シート'!H81,"Ａ")</f>
        <v>0</v>
      </c>
      <c r="O119" s="122">
        <f>COUNTIF('評点入力シート'!H81,"Ｂ")</f>
        <v>0</v>
      </c>
      <c r="P119" s="122">
        <f>COUNTIF('評点入力シート'!H81,"Ｃ")</f>
        <v>0</v>
      </c>
      <c r="Q119" s="123">
        <f>COUNTIF('評点入力シート'!H81,"－")</f>
        <v>0</v>
      </c>
    </row>
    <row r="120" spans="1:17" ht="28.5" customHeight="1" thickBot="1">
      <c r="A120" s="302"/>
      <c r="B120" s="279"/>
      <c r="C120" s="255"/>
      <c r="D120" s="256"/>
      <c r="E120" s="256"/>
      <c r="F120" s="257"/>
      <c r="G120" s="111" t="s">
        <v>195</v>
      </c>
      <c r="H120" s="343">
        <v>1</v>
      </c>
      <c r="I120" s="333"/>
      <c r="J120" s="333"/>
      <c r="K120" s="125"/>
      <c r="L120" s="124"/>
      <c r="M120" s="343"/>
      <c r="N120" s="333">
        <v>1</v>
      </c>
      <c r="O120" s="333"/>
      <c r="P120" s="125"/>
      <c r="Q120" s="124"/>
    </row>
    <row r="121" spans="1:17" ht="28.5" customHeight="1">
      <c r="A121" s="302"/>
      <c r="B121" s="277" t="s">
        <v>158</v>
      </c>
      <c r="C121" s="293" t="s">
        <v>159</v>
      </c>
      <c r="D121" s="294"/>
      <c r="E121" s="294"/>
      <c r="F121" s="295"/>
      <c r="G121" s="11"/>
      <c r="H121" s="116">
        <f>COUNTIF('評点入力シート'!G83,"Ａ＋")</f>
        <v>0</v>
      </c>
      <c r="I121" s="117">
        <f>COUNTIF('評点入力シート'!G83,"Ａ")</f>
        <v>0</v>
      </c>
      <c r="J121" s="117">
        <f>COUNTIF('評点入力シート'!G83,"Ｂ")</f>
        <v>0</v>
      </c>
      <c r="K121" s="117">
        <f>COUNTIF('評点入力シート'!G83,"Ｃ")</f>
        <v>0</v>
      </c>
      <c r="L121" s="118">
        <f>COUNTIF('評点入力シート'!G83,"－")</f>
        <v>0</v>
      </c>
      <c r="M121" s="116">
        <f>COUNTIF('評点入力シート'!H83,"Ａ＋")</f>
        <v>0</v>
      </c>
      <c r="N121" s="117">
        <f>COUNTIF('評点入力シート'!H83,"Ａ")</f>
        <v>0</v>
      </c>
      <c r="O121" s="117">
        <f>COUNTIF('評点入力シート'!H83,"Ｂ")</f>
        <v>0</v>
      </c>
      <c r="P121" s="117">
        <f>COUNTIF('評点入力シート'!H83,"Ｃ")</f>
        <v>0</v>
      </c>
      <c r="Q121" s="118">
        <f>COUNTIF('評点入力シート'!H83,"－")</f>
        <v>0</v>
      </c>
    </row>
    <row r="122" spans="1:17" ht="28.5" customHeight="1">
      <c r="A122" s="302"/>
      <c r="B122" s="278"/>
      <c r="C122" s="296"/>
      <c r="D122" s="297"/>
      <c r="E122" s="297"/>
      <c r="F122" s="298"/>
      <c r="G122" s="111" t="s">
        <v>195</v>
      </c>
      <c r="H122" s="332"/>
      <c r="I122" s="333">
        <v>1</v>
      </c>
      <c r="J122" s="333"/>
      <c r="K122" s="342"/>
      <c r="L122" s="126"/>
      <c r="M122" s="332"/>
      <c r="N122" s="333">
        <v>1</v>
      </c>
      <c r="O122" s="333"/>
      <c r="P122" s="342"/>
      <c r="Q122" s="126"/>
    </row>
    <row r="123" spans="1:17" ht="28.5" customHeight="1">
      <c r="A123" s="302"/>
      <c r="B123" s="278"/>
      <c r="C123" s="273" t="s">
        <v>160</v>
      </c>
      <c r="D123" s="274"/>
      <c r="E123" s="274"/>
      <c r="F123" s="275"/>
      <c r="G123" s="13"/>
      <c r="H123" s="121">
        <f>COUNTIF('評点入力シート'!G84,"Ａ＋")</f>
        <v>0</v>
      </c>
      <c r="I123" s="122">
        <f>COUNTIF('評点入力シート'!G84,"Ａ")</f>
        <v>0</v>
      </c>
      <c r="J123" s="122">
        <f>COUNTIF('評点入力シート'!G84,"Ｂ")</f>
        <v>0</v>
      </c>
      <c r="K123" s="122">
        <f>COUNTIF('評点入力シート'!G84,"Ｃ")</f>
        <v>0</v>
      </c>
      <c r="L123" s="123">
        <f>COUNTIF('評点入力シート'!G84,"－")</f>
        <v>0</v>
      </c>
      <c r="M123" s="121">
        <f>COUNTIF('評点入力シート'!H84,"Ａ＋")</f>
        <v>0</v>
      </c>
      <c r="N123" s="122">
        <f>COUNTIF('評点入力シート'!H84,"Ａ")</f>
        <v>0</v>
      </c>
      <c r="O123" s="122">
        <f>COUNTIF('評点入力シート'!H84,"Ｂ")</f>
        <v>0</v>
      </c>
      <c r="P123" s="122">
        <f>COUNTIF('評点入力シート'!H84,"Ｃ")</f>
        <v>0</v>
      </c>
      <c r="Q123" s="123">
        <f>COUNTIF('評点入力シート'!H84,"－")</f>
        <v>0</v>
      </c>
    </row>
    <row r="124" spans="1:17" ht="28.5" customHeight="1">
      <c r="A124" s="302"/>
      <c r="B124" s="278"/>
      <c r="C124" s="296"/>
      <c r="D124" s="297"/>
      <c r="E124" s="297"/>
      <c r="F124" s="298"/>
      <c r="G124" s="111" t="s">
        <v>195</v>
      </c>
      <c r="H124" s="343"/>
      <c r="I124" s="333">
        <v>1</v>
      </c>
      <c r="J124" s="333"/>
      <c r="K124" s="342"/>
      <c r="L124" s="119"/>
      <c r="M124" s="332"/>
      <c r="N124" s="333">
        <v>1</v>
      </c>
      <c r="O124" s="333"/>
      <c r="P124" s="342"/>
      <c r="Q124" s="119"/>
    </row>
    <row r="125" spans="1:17" ht="28.5" customHeight="1">
      <c r="A125" s="302"/>
      <c r="B125" s="278"/>
      <c r="C125" s="273" t="s">
        <v>161</v>
      </c>
      <c r="D125" s="274"/>
      <c r="E125" s="274"/>
      <c r="F125" s="275"/>
      <c r="G125" s="13"/>
      <c r="H125" s="121">
        <f>COUNTIF('評点入力シート'!G85,"Ａ＋")</f>
        <v>0</v>
      </c>
      <c r="I125" s="122">
        <f>COUNTIF('評点入力シート'!G85,"Ａ")</f>
        <v>0</v>
      </c>
      <c r="J125" s="122">
        <f>COUNTIF('評点入力シート'!G85,"Ｂ")</f>
        <v>0</v>
      </c>
      <c r="K125" s="122">
        <f>COUNTIF('評点入力シート'!G85,"Ｃ")</f>
        <v>0</v>
      </c>
      <c r="L125" s="123">
        <f>COUNTIF('評点入力シート'!G85,"－")</f>
        <v>0</v>
      </c>
      <c r="M125" s="121">
        <f>COUNTIF('評点入力シート'!H85,"Ａ＋")</f>
        <v>0</v>
      </c>
      <c r="N125" s="122">
        <f>COUNTIF('評点入力シート'!H85,"Ａ")</f>
        <v>0</v>
      </c>
      <c r="O125" s="122">
        <f>COUNTIF('評点入力シート'!H85,"Ｂ")</f>
        <v>0</v>
      </c>
      <c r="P125" s="122">
        <f>COUNTIF('評点入力シート'!H85,"Ｃ")</f>
        <v>0</v>
      </c>
      <c r="Q125" s="123">
        <f>COUNTIF('評点入力シート'!H85,"－")</f>
        <v>0</v>
      </c>
    </row>
    <row r="126" spans="1:17" ht="28.5" customHeight="1" thickBot="1">
      <c r="A126" s="272"/>
      <c r="B126" s="279"/>
      <c r="C126" s="255"/>
      <c r="D126" s="256"/>
      <c r="E126" s="256"/>
      <c r="F126" s="257"/>
      <c r="G126" s="114" t="s">
        <v>195</v>
      </c>
      <c r="H126" s="345"/>
      <c r="I126" s="346">
        <v>1</v>
      </c>
      <c r="J126" s="347"/>
      <c r="K126" s="125"/>
      <c r="L126" s="124"/>
      <c r="M126" s="348"/>
      <c r="N126" s="346">
        <v>1</v>
      </c>
      <c r="O126" s="346"/>
      <c r="P126" s="125"/>
      <c r="Q126" s="124"/>
    </row>
  </sheetData>
  <sheetProtection password="EB9A" sheet="1"/>
  <mergeCells count="83">
    <mergeCell ref="B84:B86"/>
    <mergeCell ref="C84:F86"/>
    <mergeCell ref="A66:A71"/>
    <mergeCell ref="B66:B71"/>
    <mergeCell ref="C66:F68"/>
    <mergeCell ref="C69:F71"/>
    <mergeCell ref="A72:A86"/>
    <mergeCell ref="B78:B80"/>
    <mergeCell ref="C75:F77"/>
    <mergeCell ref="B51:B53"/>
    <mergeCell ref="C51:F53"/>
    <mergeCell ref="C78:F80"/>
    <mergeCell ref="B81:B83"/>
    <mergeCell ref="C81:F83"/>
    <mergeCell ref="C60:F62"/>
    <mergeCell ref="C63:F65"/>
    <mergeCell ref="B72:B74"/>
    <mergeCell ref="C72:F74"/>
    <mergeCell ref="B75:B77"/>
    <mergeCell ref="A42:A53"/>
    <mergeCell ref="B42:B50"/>
    <mergeCell ref="C42:F44"/>
    <mergeCell ref="C45:F47"/>
    <mergeCell ref="C48:F50"/>
    <mergeCell ref="A54:A65"/>
    <mergeCell ref="B54:B59"/>
    <mergeCell ref="C54:F56"/>
    <mergeCell ref="C57:F59"/>
    <mergeCell ref="B60:B65"/>
    <mergeCell ref="C24:F26"/>
    <mergeCell ref="C27:F29"/>
    <mergeCell ref="C30:F32"/>
    <mergeCell ref="A33:A41"/>
    <mergeCell ref="B33:B41"/>
    <mergeCell ref="C33:F35"/>
    <mergeCell ref="C36:F38"/>
    <mergeCell ref="C39:F41"/>
    <mergeCell ref="B101:B116"/>
    <mergeCell ref="A87:A126"/>
    <mergeCell ref="M2:Q2"/>
    <mergeCell ref="M4:Q4"/>
    <mergeCell ref="H4:L4"/>
    <mergeCell ref="G4:G5"/>
    <mergeCell ref="C117:F118"/>
    <mergeCell ref="C93:F94"/>
    <mergeCell ref="C95:F96"/>
    <mergeCell ref="C97:F98"/>
    <mergeCell ref="C105:F106"/>
    <mergeCell ref="C107:F108"/>
    <mergeCell ref="C109:F110"/>
    <mergeCell ref="C111:F112"/>
    <mergeCell ref="C113:F114"/>
    <mergeCell ref="C115:F116"/>
    <mergeCell ref="C101:F102"/>
    <mergeCell ref="C103:F104"/>
    <mergeCell ref="B121:B126"/>
    <mergeCell ref="B117:B120"/>
    <mergeCell ref="B93:B100"/>
    <mergeCell ref="C99:F100"/>
    <mergeCell ref="C119:F120"/>
    <mergeCell ref="C121:F122"/>
    <mergeCell ref="C123:F124"/>
    <mergeCell ref="C125:F126"/>
    <mergeCell ref="C91:F92"/>
    <mergeCell ref="B87:B88"/>
    <mergeCell ref="B89:B92"/>
    <mergeCell ref="C4:F5"/>
    <mergeCell ref="A4:A5"/>
    <mergeCell ref="B4:B5"/>
    <mergeCell ref="A6:A14"/>
    <mergeCell ref="B6:B14"/>
    <mergeCell ref="A15:A32"/>
    <mergeCell ref="C89:F90"/>
    <mergeCell ref="M3:Q3"/>
    <mergeCell ref="C6:F8"/>
    <mergeCell ref="C9:F11"/>
    <mergeCell ref="C12:F14"/>
    <mergeCell ref="B15:B23"/>
    <mergeCell ref="C87:F88"/>
    <mergeCell ref="C15:F17"/>
    <mergeCell ref="C18:F20"/>
    <mergeCell ref="C21:F23"/>
    <mergeCell ref="B24:B32"/>
  </mergeCells>
  <conditionalFormatting sqref="I5:N5">
    <cfRule type="cellIs" priority="196" dxfId="2" operator="equal" stopIfTrue="1">
      <formula>MAX($J$5:$N$5)</formula>
    </cfRule>
  </conditionalFormatting>
  <conditionalFormatting sqref="M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2008-11-26T02:45:44Z</dcterms:modified>
  <cp:category/>
  <cp:version/>
  <cp:contentType/>
  <cp:contentStatus/>
</cp:coreProperties>
</file>