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<sst xmlns="http://schemas.openxmlformats.org/spreadsheetml/2006/main" count="455" uniqueCount="240">
  <si>
    <t>－</t>
  </si>
  <si>
    <t>カテゴリー１～７に関する活動成果</t>
  </si>
  <si>
    <t>評価項目</t>
  </si>
  <si>
    <t>B</t>
  </si>
  <si>
    <t>C</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</si>
  <si>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</si>
  <si>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</si>
  <si>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</si>
  <si>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</si>
  <si>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</si>
  <si>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</si>
  <si>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</si>
  <si>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</si>
  <si>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</si>
  <si>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</si>
  <si>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</si>
  <si>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</si>
  <si>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</si>
  <si>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</si>
  <si>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</si>
  <si>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</si>
  <si>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</si>
  <si>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</si>
  <si>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</si>
  <si>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</si>
  <si>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</si>
  <si>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</si>
  <si>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</si>
  <si>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</si>
  <si>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</si>
  <si>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</si>
  <si>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</si>
  <si>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</si>
  <si>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</si>
  <si>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</si>
  <si>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</si>
  <si>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</si>
  <si>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</si>
  <si>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</si>
  <si>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</si>
  <si>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</si>
  <si>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</si>
  <si>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</si>
  <si>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</si>
  <si>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</si>
  <si>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</si>
  <si>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</si>
  <si>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</si>
  <si>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</si>
  <si>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</si>
  <si>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</si>
  <si>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</si>
  <si>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</si>
  <si>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</si>
  <si>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</si>
  <si>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</si>
  <si>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</si>
  <si>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</si>
  <si>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</si>
  <si>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</si>
  <si>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</si>
  <si>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</si>
  <si>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</si>
  <si>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</si>
  <si>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</si>
  <si>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</si>
  <si>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</si>
  <si>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</si>
  <si>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</si>
  <si>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</si>
  <si>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</si>
  <si>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</si>
  <si>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</si>
  <si>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</si>
  <si>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</si>
  <si>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</si>
  <si>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</si>
  <si>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</si>
  <si>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</si>
  <si>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</si>
  <si>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</si>
  <si>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</si>
  <si>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</si>
  <si>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</si>
  <si>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</si>
  <si>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</si>
  <si>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</si>
  <si>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</si>
  <si>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</si>
  <si>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</si>
  <si>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</si>
  <si>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</si>
  <si>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</si>
  <si>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</si>
  <si>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</si>
  <si>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</si>
  <si>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</si>
  <si>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</si>
  <si>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</si>
  <si>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</si>
  <si>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</si>
  <si>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</si>
  <si>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</si>
  <si>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</si>
  <si>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</si>
  <si>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</si>
  <si>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</si>
  <si>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</si>
  <si>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</si>
  <si>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</si>
  <si>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</si>
  <si>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</si>
  <si>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</si>
  <si>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</si>
  <si>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</si>
  <si>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</si>
  <si>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</si>
  <si>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</si>
  <si>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</si>
  <si>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</si>
  <si>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</si>
  <si>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</si>
  <si>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</si>
  <si>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</si>
  <si>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</si>
  <si>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</si>
  <si>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</si>
  <si>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</si>
  <si>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</si>
  <si>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</si>
  <si>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</si>
  <si>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</si>
  <si>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</si>
  <si>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</si>
  <si>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</si>
  <si>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</si>
  <si>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</si>
  <si>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</si>
  <si>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</si>
  <si>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</si>
  <si>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</si>
  <si>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</si>
  <si>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</si>
  <si>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</si>
  <si>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</si>
  <si>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</si>
  <si>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</si>
  <si>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</si>
  <si>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</si>
  <si>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</si>
  <si>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</si>
  <si>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</si>
  <si>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</si>
  <si>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</si>
  <si>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</si>
  <si>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</si>
  <si>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</si>
  <si>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</si>
  <si>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</si>
  <si>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</si>
  <si>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</si>
  <si>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</si>
  <si>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</si>
  <si>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</si>
  <si>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</si>
  <si>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</si>
  <si>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</si>
  <si>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</si>
  <si>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</si>
  <si>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</si>
  <si>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</si>
  <si>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</si>
  <si>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</si>
  <si>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</si>
  <si>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</si>
  <si>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</si>
  <si>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</si>
  <si>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</si>
  <si>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</si>
  <si>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</si>
  <si>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</si>
  <si>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</si>
  <si>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</si>
  <si>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</si>
  <si>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</si>
  <si>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</si>
  <si>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</si>
  <si>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</si>
  <si>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</si>
  <si>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</si>
  <si>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⑧地域との連携のもとに利用者の生活の幅を広げるための取り組みを行っている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</si>
  <si>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</si>
  <si>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</si>
  <si>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</si>
  <si>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</si>
  <si>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</si>
  <si>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利用者等の希望と関係者の意見を取り入れた個別の支援計画を作成している</t>
  </si>
  <si>
    <t>②利用者等の希望と関係者の意見を取り入れた個別の支援計画を作成している</t>
  </si>
  <si>
    <t>個別の支援計画をいかしながら、利用者に合った自立（自律）生活を送るための支援を行っている</t>
  </si>
  <si>
    <t>個別の支援計画に基づいて日中活動等に関するさまざまな支援を行っている</t>
  </si>
  <si>
    <t>栄養のバランスを考慮したうえでおいしい食事を楽しく食べられるよう工夫している</t>
  </si>
  <si>
    <t>利用者一人ひとりの状況に応じて生活上で必要な支援を行っている</t>
  </si>
  <si>
    <t>利用者の健康を維持するための支援を行っている</t>
  </si>
  <si>
    <t>利用者の自主性を尊重し、日常生活が楽しく快適になるような取り組みを行っている</t>
  </si>
  <si>
    <t>施設と家族等との交流・連携を図っている</t>
  </si>
  <si>
    <t>①個別の支援計画をいかしながら、利用者に合った自立（自律）生活を送るための支援を行っている</t>
  </si>
  <si>
    <t>②個別の支援計画に基づいて日中活動等に関するさまざまな支援を行っている</t>
  </si>
  <si>
    <t>③栄養のバランスを考慮したうえでおいしい食事を楽しく食べられるよう工夫している</t>
  </si>
  <si>
    <t>④利用者一人ひとりの状況に応じて生活上で必要な支援を行っている</t>
  </si>
  <si>
    <t>⑤利用者の健康を維持するための支援を行っている</t>
  </si>
  <si>
    <t>⑥利用者の自主性を尊重し、日常生活が楽しく快適になるような取り組みを行っている</t>
  </si>
  <si>
    <t>⑦施設と家族等との交流・連携を図っている</t>
  </si>
  <si>
    <t>身体障害者更生施設（内部障害者）</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</si>
  <si>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</si>
  <si>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</si>
  <si>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</si>
  <si>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</si>
  <si>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</si>
  <si>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</si>
  <si>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</si>
  <si>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</si>
  <si>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</si>
  <si>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</si>
  <si>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</si>
  <si>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</si>
  <si>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</si>
  <si>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</si>
  <si>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</si>
  <si>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19年度</t>
  </si>
  <si>
    <t>A+</t>
  </si>
  <si>
    <t>－</t>
  </si>
  <si>
    <t>　－</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</si>
  <si>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</si>
  <si>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</si>
  <si>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</si>
  <si>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・下の表の「18年度」「19年度」のところ（網掛けになっている部分）に当該年度の評点を選択してください。</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</si>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</sst>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color indexed="63"/>
      </bottom>
    </border>
    <border diagonalUp="1">
      <left style="medium"/>
      <right style="thin"/>
      <top>
        <color indexed="63"/>
      </top>
      <bottom style="hair"/>
      <diagonal style="medium"/>
    </border>
    <border diagonalUp="1">
      <left style="thin"/>
      <right style="thin"/>
      <top>
        <color indexed="63"/>
      </top>
      <bottom style="hair"/>
      <diagonal style="medium"/>
    </border>
    <border diagonalUp="1">
      <left style="thin"/>
      <right style="medium"/>
      <top>
        <color indexed="63"/>
      </top>
      <bottom style="hair"/>
      <diagonal style="mediu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 diagonalUp="1">
      <left style="medium"/>
      <right style="medium"/>
      <top style="hair"/>
      <bottom style="hair"/>
      <diagonal style="mediu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double"/>
    </border>
    <border>
      <left style="medium"/>
      <right>
        <color indexed="63"/>
      </right>
      <top>
        <color indexed="63"/>
      </top>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71">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8" fillId="35" borderId="90" xfId="63" applyNumberFormat="1" applyFont="1" applyFill="1" applyBorder="1" applyAlignment="1">
      <alignment horizontal="right" vertical="center" wrapText="1"/>
      <protection/>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195" fontId="18" fillId="35" borderId="93"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5"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0"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0"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3"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4"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40" borderId="107" xfId="0" applyFont="1" applyFill="1" applyBorder="1" applyAlignment="1">
      <alignment horizontal="center" vertical="center"/>
    </xf>
    <xf numFmtId="0" fontId="13" fillId="40" borderId="108" xfId="0" applyFont="1" applyFill="1" applyBorder="1" applyAlignment="1">
      <alignment horizontal="center" vertical="center"/>
    </xf>
    <xf numFmtId="0" fontId="13" fillId="40" borderId="109" xfId="0" applyFont="1" applyFill="1" applyBorder="1" applyAlignment="1">
      <alignment horizontal="center" vertical="center"/>
    </xf>
    <xf numFmtId="0" fontId="13" fillId="28" borderId="110" xfId="0" applyFont="1" applyFill="1" applyBorder="1" applyAlignment="1">
      <alignment horizontal="center" vertical="center"/>
    </xf>
    <xf numFmtId="0" fontId="13" fillId="28"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3" fillId="0" borderId="113" xfId="0" applyFont="1" applyBorder="1" applyAlignment="1" applyProtection="1">
      <alignment horizontal="center" vertical="center"/>
      <protection/>
    </xf>
    <xf numFmtId="195" fontId="13" fillId="33" borderId="114" xfId="0" applyNumberFormat="1" applyFont="1" applyFill="1" applyBorder="1" applyAlignment="1">
      <alignment horizontal="right" vertical="center" wrapText="1"/>
    </xf>
    <xf numFmtId="195" fontId="13" fillId="33" borderId="115" xfId="0" applyNumberFormat="1" applyFont="1" applyFill="1" applyBorder="1" applyAlignment="1">
      <alignment horizontal="right" vertical="center" wrapText="1"/>
    </xf>
    <xf numFmtId="195" fontId="13" fillId="33" borderId="116" xfId="0" applyNumberFormat="1" applyFont="1" applyFill="1" applyBorder="1" applyAlignment="1">
      <alignment horizontal="right" vertical="center" wrapText="1"/>
    </xf>
    <xf numFmtId="195" fontId="13" fillId="35" borderId="107" xfId="0" applyNumberFormat="1" applyFont="1" applyFill="1" applyBorder="1" applyAlignment="1">
      <alignment vertical="center" wrapText="1"/>
    </xf>
    <xf numFmtId="195" fontId="13" fillId="35" borderId="108" xfId="0" applyNumberFormat="1" applyFont="1" applyFill="1" applyBorder="1" applyAlignment="1">
      <alignment vertical="center" wrapText="1"/>
    </xf>
    <xf numFmtId="195" fontId="13" fillId="35" borderId="93" xfId="0" applyNumberFormat="1" applyFont="1" applyFill="1" applyBorder="1" applyAlignment="1">
      <alignment horizontal="right" vertical="center" wrapText="1"/>
    </xf>
    <xf numFmtId="195" fontId="13" fillId="35" borderId="90"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17" xfId="0" applyNumberFormat="1" applyFont="1" applyFill="1" applyBorder="1" applyAlignment="1">
      <alignment vertical="center" wrapText="1"/>
    </xf>
    <xf numFmtId="195" fontId="13" fillId="35" borderId="118" xfId="0" applyNumberFormat="1" applyFont="1" applyFill="1" applyBorder="1" applyAlignment="1">
      <alignment vertical="center" wrapText="1"/>
    </xf>
    <xf numFmtId="195" fontId="13" fillId="35" borderId="119" xfId="0" applyNumberFormat="1" applyFont="1" applyFill="1" applyBorder="1" applyAlignment="1">
      <alignment horizontal="right" vertical="center" wrapText="1"/>
    </xf>
    <xf numFmtId="195" fontId="13" fillId="35" borderId="120" xfId="0" applyNumberFormat="1" applyFont="1" applyFill="1" applyBorder="1" applyAlignment="1">
      <alignment horizontal="right" vertical="center" wrapText="1"/>
    </xf>
    <xf numFmtId="195" fontId="13" fillId="35" borderId="121" xfId="0" applyNumberFormat="1" applyFont="1" applyFill="1" applyBorder="1" applyAlignment="1">
      <alignment horizontal="right" vertical="center" wrapText="1"/>
    </xf>
    <xf numFmtId="195" fontId="13" fillId="35" borderId="122" xfId="0" applyNumberFormat="1" applyFont="1" applyFill="1" applyBorder="1" applyAlignment="1">
      <alignment horizontal="right" vertical="center" wrapText="1"/>
    </xf>
    <xf numFmtId="195" fontId="13" fillId="35" borderId="123" xfId="0" applyNumberFormat="1" applyFont="1" applyFill="1" applyBorder="1" applyAlignment="1">
      <alignment horizontal="right" vertical="center" wrapText="1"/>
    </xf>
    <xf numFmtId="195" fontId="13" fillId="35" borderId="124" xfId="0" applyNumberFormat="1" applyFont="1" applyFill="1" applyBorder="1" applyAlignment="1">
      <alignment horizontal="right" vertical="center" wrapText="1"/>
    </xf>
    <xf numFmtId="195" fontId="13" fillId="35" borderId="125" xfId="0" applyNumberFormat="1" applyFont="1" applyFill="1" applyBorder="1" applyAlignment="1">
      <alignment horizontal="right" vertical="center" wrapText="1"/>
    </xf>
    <xf numFmtId="195" fontId="13" fillId="35" borderId="107" xfId="0" applyNumberFormat="1" applyFont="1" applyFill="1" applyBorder="1" applyAlignment="1">
      <alignment horizontal="right" vertical="center" wrapText="1"/>
    </xf>
    <xf numFmtId="195" fontId="13" fillId="35" borderId="108" xfId="0" applyNumberFormat="1" applyFont="1" applyFill="1" applyBorder="1" applyAlignment="1">
      <alignment horizontal="right" vertical="center" wrapText="1"/>
    </xf>
    <xf numFmtId="195" fontId="13" fillId="35" borderId="109" xfId="0" applyNumberFormat="1" applyFont="1" applyFill="1" applyBorder="1" applyAlignment="1">
      <alignment horizontal="right" vertical="center" wrapText="1"/>
    </xf>
    <xf numFmtId="195" fontId="13" fillId="35" borderId="126" xfId="0" applyNumberFormat="1" applyFont="1" applyFill="1" applyBorder="1" applyAlignment="1">
      <alignment horizontal="right" vertical="center" wrapText="1"/>
    </xf>
    <xf numFmtId="195" fontId="13" fillId="35" borderId="127" xfId="0" applyNumberFormat="1" applyFont="1" applyFill="1" applyBorder="1" applyAlignment="1">
      <alignment vertical="center" wrapText="1"/>
    </xf>
    <xf numFmtId="195" fontId="18" fillId="35" borderId="128" xfId="62" applyNumberFormat="1" applyFont="1" applyFill="1" applyBorder="1" applyAlignment="1">
      <alignment horizontal="right" vertical="center" wrapText="1"/>
      <protection/>
    </xf>
    <xf numFmtId="195" fontId="18" fillId="35" borderId="129"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90" xfId="62" applyNumberFormat="1" applyFont="1" applyFill="1" applyBorder="1" applyAlignment="1">
      <alignment horizontal="right" vertical="center" wrapText="1"/>
      <protection/>
    </xf>
    <xf numFmtId="195" fontId="18" fillId="35" borderId="89" xfId="62" applyNumberFormat="1" applyFont="1" applyFill="1" applyBorder="1" applyAlignment="1">
      <alignment horizontal="right" vertical="center" wrapText="1"/>
      <protection/>
    </xf>
    <xf numFmtId="195" fontId="18" fillId="35" borderId="130" xfId="62" applyNumberFormat="1" applyFont="1" applyFill="1" applyBorder="1" applyAlignment="1">
      <alignment horizontal="right" vertical="center" wrapText="1"/>
      <protection/>
    </xf>
    <xf numFmtId="195" fontId="18" fillId="35" borderId="131" xfId="62" applyNumberFormat="1" applyFont="1" applyFill="1" applyBorder="1" applyAlignment="1">
      <alignment horizontal="right" vertical="center" wrapText="1"/>
      <protection/>
    </xf>
    <xf numFmtId="195" fontId="18" fillId="35" borderId="132" xfId="63" applyNumberFormat="1" applyFont="1" applyFill="1" applyBorder="1" applyAlignment="1">
      <alignment horizontal="right" vertical="center" wrapText="1"/>
      <protection/>
    </xf>
    <xf numFmtId="195" fontId="18" fillId="35" borderId="133" xfId="63" applyNumberFormat="1" applyFont="1" applyFill="1" applyBorder="1" applyAlignment="1">
      <alignment horizontal="right" vertical="center" wrapText="1"/>
      <protection/>
    </xf>
    <xf numFmtId="195" fontId="18" fillId="35" borderId="128" xfId="63" applyNumberFormat="1" applyFont="1" applyFill="1" applyBorder="1" applyAlignment="1">
      <alignment horizontal="right" vertical="center" wrapText="1"/>
      <protection/>
    </xf>
    <xf numFmtId="195" fontId="18" fillId="35" borderId="129" xfId="63" applyNumberFormat="1" applyFont="1" applyFill="1" applyBorder="1" applyAlignment="1">
      <alignment horizontal="right" vertical="center" wrapText="1"/>
      <protection/>
    </xf>
    <xf numFmtId="195" fontId="18" fillId="35" borderId="132" xfId="62" applyNumberFormat="1" applyFont="1" applyFill="1" applyBorder="1" applyAlignment="1">
      <alignment horizontal="right" vertical="center" wrapText="1"/>
      <protection/>
    </xf>
    <xf numFmtId="195" fontId="18" fillId="35" borderId="133" xfId="62" applyNumberFormat="1" applyFont="1" applyFill="1" applyBorder="1" applyAlignment="1">
      <alignment horizontal="right" vertical="center" wrapText="1"/>
      <protection/>
    </xf>
    <xf numFmtId="195" fontId="18" fillId="35" borderId="134" xfId="62" applyNumberFormat="1" applyFont="1" applyFill="1" applyBorder="1" applyAlignment="1">
      <alignment horizontal="right" vertical="center" wrapText="1"/>
      <protection/>
    </xf>
    <xf numFmtId="195" fontId="18" fillId="35" borderId="135" xfId="62" applyNumberFormat="1" applyFont="1" applyFill="1" applyBorder="1" applyAlignment="1">
      <alignment horizontal="right" vertical="center" wrapText="1"/>
      <protection/>
    </xf>
    <xf numFmtId="195" fontId="18" fillId="35" borderId="136" xfId="62" applyNumberFormat="1" applyFont="1" applyFill="1" applyBorder="1" applyAlignment="1">
      <alignment horizontal="right" vertical="center" wrapText="1"/>
      <protection/>
    </xf>
    <xf numFmtId="195" fontId="18" fillId="35" borderId="137" xfId="62" applyNumberFormat="1" applyFont="1" applyFill="1" applyBorder="1" applyAlignment="1">
      <alignment horizontal="right" vertical="center" wrapText="1"/>
      <protection/>
    </xf>
    <xf numFmtId="195" fontId="18" fillId="35" borderId="138" xfId="62" applyNumberFormat="1" applyFont="1" applyFill="1" applyBorder="1" applyAlignment="1">
      <alignment horizontal="right" vertical="center" wrapText="1"/>
      <protection/>
    </xf>
    <xf numFmtId="0" fontId="63" fillId="39" borderId="139" xfId="0" applyFont="1" applyFill="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40" xfId="0" applyBorder="1" applyAlignment="1" applyProtection="1">
      <alignment horizontal="center" vertical="center" wrapText="1"/>
      <protection/>
    </xf>
    <xf numFmtId="0" fontId="10" fillId="37" borderId="141" xfId="64" applyFont="1" applyFill="1" applyBorder="1" applyAlignment="1" applyProtection="1">
      <alignment horizontal="left" vertical="center" wrapText="1"/>
      <protection/>
    </xf>
    <xf numFmtId="0" fontId="10" fillId="37" borderId="142"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43"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44"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43"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45"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44"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46" xfId="64"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43" xfId="62" applyFont="1" applyFill="1" applyBorder="1" applyAlignment="1" applyProtection="1">
      <alignment horizontal="left" vertical="center" wrapText="1"/>
      <protection/>
    </xf>
    <xf numFmtId="0" fontId="11" fillId="38" borderId="97" xfId="62" applyFont="1" applyFill="1" applyBorder="1" applyAlignment="1" applyProtection="1">
      <alignment horizontal="left" vertical="center" wrapText="1"/>
      <protection/>
    </xf>
    <xf numFmtId="0" fontId="11" fillId="38" borderId="143"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46" xfId="62" applyFont="1" applyFill="1" applyBorder="1" applyAlignment="1" applyProtection="1">
      <alignment horizontal="left" vertical="center" wrapText="1"/>
      <protection/>
    </xf>
    <xf numFmtId="0" fontId="16" fillId="34" borderId="94" xfId="0" applyFont="1" applyFill="1" applyBorder="1" applyAlignment="1">
      <alignment horizontal="center" vertical="center" wrapText="1"/>
    </xf>
    <xf numFmtId="0" fontId="16" fillId="34" borderId="147" xfId="0" applyFont="1" applyFill="1" applyBorder="1" applyAlignment="1">
      <alignment horizontal="left" vertical="center" wrapText="1"/>
    </xf>
    <xf numFmtId="0" fontId="16" fillId="34" borderId="148" xfId="0" applyFont="1" applyFill="1" applyBorder="1" applyAlignment="1">
      <alignment horizontal="left" vertical="center" wrapText="1"/>
    </xf>
    <xf numFmtId="0" fontId="16" fillId="34" borderId="149" xfId="0" applyFont="1" applyFill="1" applyBorder="1" applyAlignment="1">
      <alignment horizontal="left" vertical="center" wrapText="1"/>
    </xf>
    <xf numFmtId="0" fontId="16" fillId="0" borderId="147" xfId="0" applyFont="1" applyBorder="1" applyAlignment="1">
      <alignment horizontal="left" vertical="center"/>
    </xf>
    <xf numFmtId="0" fontId="16" fillId="0" borderId="148" xfId="0" applyFont="1" applyBorder="1" applyAlignment="1">
      <alignment horizontal="left" vertical="center"/>
    </xf>
    <xf numFmtId="0" fontId="16" fillId="0" borderId="149" xfId="0" applyFont="1" applyBorder="1" applyAlignment="1">
      <alignment horizontal="left" vertical="center"/>
    </xf>
    <xf numFmtId="0" fontId="0" fillId="0" borderId="150" xfId="0" applyFont="1" applyBorder="1" applyAlignment="1">
      <alignment vertical="center" wrapText="1"/>
    </xf>
    <xf numFmtId="0" fontId="0" fillId="0" borderId="140"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51" xfId="0" applyFont="1" applyBorder="1" applyAlignment="1">
      <alignment vertical="center"/>
    </xf>
    <xf numFmtId="0" fontId="0" fillId="0" borderId="152" xfId="0"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155" xfId="0" applyFont="1" applyFill="1" applyBorder="1" applyAlignment="1">
      <alignment vertical="center" wrapText="1"/>
    </xf>
    <xf numFmtId="0" fontId="0" fillId="0" borderId="156" xfId="0" applyFont="1" applyFill="1" applyBorder="1" applyAlignment="1">
      <alignment vertical="center" wrapText="1"/>
    </xf>
    <xf numFmtId="0" fontId="0" fillId="0" borderId="157" xfId="0" applyFont="1" applyFill="1" applyBorder="1" applyAlignment="1">
      <alignment vertical="center" wrapText="1"/>
    </xf>
    <xf numFmtId="0" fontId="0" fillId="0" borderId="158" xfId="0" applyBorder="1" applyAlignment="1">
      <alignment vertical="center"/>
    </xf>
    <xf numFmtId="0" fontId="0" fillId="0" borderId="10" xfId="0" applyBorder="1" applyAlignment="1">
      <alignment vertical="center"/>
    </xf>
    <xf numFmtId="0" fontId="0" fillId="0" borderId="159" xfId="0" applyBorder="1" applyAlignment="1">
      <alignment vertical="center"/>
    </xf>
    <xf numFmtId="49" fontId="0" fillId="0" borderId="113" xfId="0" applyNumberFormat="1" applyBorder="1" applyAlignment="1">
      <alignment vertical="center" wrapText="1"/>
    </xf>
    <xf numFmtId="0" fontId="0" fillId="0" borderId="160" xfId="0" applyFont="1" applyBorder="1" applyAlignment="1">
      <alignment vertical="center" wrapText="1"/>
    </xf>
    <xf numFmtId="0" fontId="0" fillId="0" borderId="161" xfId="0" applyBorder="1" applyAlignment="1">
      <alignmen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58" xfId="0" applyFont="1" applyBorder="1" applyAlignment="1">
      <alignment vertical="center"/>
    </xf>
    <xf numFmtId="0" fontId="0" fillId="0" borderId="10" xfId="0" applyFont="1" applyBorder="1" applyAlignment="1">
      <alignment vertical="center"/>
    </xf>
    <xf numFmtId="0" fontId="0" fillId="0" borderId="159" xfId="0" applyFont="1" applyBorder="1" applyAlignment="1">
      <alignment vertical="center"/>
    </xf>
    <xf numFmtId="0" fontId="0" fillId="0" borderId="150" xfId="0" applyFont="1" applyFill="1" applyBorder="1" applyAlignment="1">
      <alignment vertical="center" wrapText="1"/>
    </xf>
    <xf numFmtId="0" fontId="0" fillId="0" borderId="140" xfId="0" applyFont="1" applyFill="1" applyBorder="1" applyAlignment="1">
      <alignment vertical="center" wrapText="1"/>
    </xf>
    <xf numFmtId="0" fontId="0" fillId="0" borderId="65" xfId="0" applyFont="1" applyFill="1" applyBorder="1" applyAlignment="1">
      <alignment vertical="center" wrapText="1"/>
    </xf>
    <xf numFmtId="0" fontId="0" fillId="0" borderId="162" xfId="0" applyFill="1" applyBorder="1" applyAlignment="1">
      <alignment vertical="center" wrapText="1"/>
    </xf>
    <xf numFmtId="0" fontId="0" fillId="0" borderId="163" xfId="0" applyFont="1" applyFill="1" applyBorder="1" applyAlignment="1">
      <alignment vertical="center"/>
    </xf>
    <xf numFmtId="0" fontId="0" fillId="0" borderId="164" xfId="0" applyFont="1" applyFill="1" applyBorder="1" applyAlignment="1">
      <alignment vertical="center"/>
    </xf>
    <xf numFmtId="0" fontId="0" fillId="0" borderId="165" xfId="0" applyFont="1" applyBorder="1" applyAlignment="1">
      <alignment vertical="center"/>
    </xf>
    <xf numFmtId="0" fontId="0" fillId="0" borderId="166" xfId="0" applyFont="1" applyBorder="1" applyAlignment="1">
      <alignment vertical="center"/>
    </xf>
    <xf numFmtId="0" fontId="0" fillId="0" borderId="167" xfId="0" applyFont="1" applyBorder="1" applyAlignment="1">
      <alignment vertical="center"/>
    </xf>
    <xf numFmtId="0" fontId="0" fillId="0" borderId="168" xfId="0" applyBorder="1" applyAlignment="1">
      <alignment vertical="center"/>
    </xf>
    <xf numFmtId="0" fontId="0" fillId="0" borderId="169" xfId="0" applyBorder="1" applyAlignment="1">
      <alignment vertical="center"/>
    </xf>
    <xf numFmtId="0" fontId="0" fillId="0" borderId="170" xfId="0" applyBorder="1" applyAlignment="1">
      <alignment vertical="center"/>
    </xf>
    <xf numFmtId="0" fontId="0" fillId="0" borderId="171" xfId="0" applyFill="1" applyBorder="1" applyAlignment="1">
      <alignment horizontal="left" vertical="center" wrapText="1"/>
    </xf>
    <xf numFmtId="0" fontId="0" fillId="0" borderId="160" xfId="0" applyFont="1" applyFill="1" applyBorder="1" applyAlignment="1">
      <alignment horizontal="left" vertical="center" wrapText="1"/>
    </xf>
    <xf numFmtId="0" fontId="0" fillId="0" borderId="172" xfId="0" applyBorder="1" applyAlignment="1">
      <alignment vertical="center" wrapText="1"/>
    </xf>
    <xf numFmtId="0" fontId="0" fillId="0" borderId="155" xfId="0" applyFont="1" applyFill="1" applyBorder="1" applyAlignment="1">
      <alignment horizontal="left" vertical="center" wrapText="1"/>
    </xf>
    <xf numFmtId="0" fontId="0" fillId="0" borderId="156" xfId="0" applyFont="1" applyFill="1" applyBorder="1" applyAlignment="1">
      <alignment horizontal="left" vertical="center" wrapText="1"/>
    </xf>
    <xf numFmtId="0" fontId="0" fillId="0" borderId="157" xfId="0" applyFont="1" applyFill="1" applyBorder="1" applyAlignment="1">
      <alignment horizontal="left" vertical="center" wrapText="1"/>
    </xf>
    <xf numFmtId="0" fontId="0" fillId="0" borderId="160" xfId="0" applyFill="1" applyBorder="1" applyAlignment="1">
      <alignment vertical="center" wrapText="1"/>
    </xf>
    <xf numFmtId="0" fontId="0" fillId="0" borderId="173" xfId="0" applyFill="1" applyBorder="1" applyAlignment="1">
      <alignment vertical="center" wrapText="1"/>
    </xf>
    <xf numFmtId="0" fontId="0" fillId="0" borderId="174" xfId="0" applyFill="1" applyBorder="1" applyAlignment="1">
      <alignment vertical="center" wrapText="1"/>
    </xf>
    <xf numFmtId="0" fontId="0" fillId="0" borderId="175" xfId="0" applyFill="1" applyBorder="1" applyAlignment="1">
      <alignment vertical="center" wrapText="1"/>
    </xf>
    <xf numFmtId="0" fontId="0" fillId="0" borderId="150"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58" xfId="0" applyBorder="1" applyAlignment="1">
      <alignment horizontal="center" vertical="center"/>
    </xf>
    <xf numFmtId="0" fontId="0" fillId="0" borderId="10" xfId="0" applyBorder="1" applyAlignment="1">
      <alignment horizontal="center" vertical="center"/>
    </xf>
    <xf numFmtId="0" fontId="0" fillId="0" borderId="159" xfId="0" applyBorder="1" applyAlignment="1">
      <alignment horizontal="center" vertical="center"/>
    </xf>
    <xf numFmtId="0" fontId="0" fillId="0" borderId="158"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13" xfId="0" applyFill="1" applyBorder="1" applyAlignment="1">
      <alignment horizontal="left" vertical="center" wrapText="1"/>
    </xf>
    <xf numFmtId="0" fontId="0" fillId="0" borderId="172" xfId="0" applyBorder="1" applyAlignment="1">
      <alignment horizontal="left" vertical="center" wrapText="1"/>
    </xf>
    <xf numFmtId="0" fontId="0" fillId="0" borderId="160" xfId="0" applyFont="1" applyBorder="1" applyAlignment="1">
      <alignment vertical="center"/>
    </xf>
    <xf numFmtId="0" fontId="0" fillId="0" borderId="172" xfId="0" applyBorder="1" applyAlignment="1">
      <alignment vertical="center"/>
    </xf>
    <xf numFmtId="0" fontId="0" fillId="0" borderId="150"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52" xfId="0" applyFont="1" applyBorder="1" applyAlignment="1">
      <alignment vertical="center"/>
    </xf>
    <xf numFmtId="0" fontId="0" fillId="0" borderId="153" xfId="0" applyFont="1" applyBorder="1" applyAlignment="1">
      <alignment vertical="center"/>
    </xf>
    <xf numFmtId="0" fontId="0" fillId="0" borderId="154" xfId="0" applyFont="1" applyBorder="1" applyAlignment="1">
      <alignment vertical="center"/>
    </xf>
    <xf numFmtId="0" fontId="0" fillId="0" borderId="150" xfId="0" applyFill="1" applyBorder="1" applyAlignment="1">
      <alignment horizontal="left" vertical="center" wrapText="1"/>
    </xf>
    <xf numFmtId="0" fontId="0" fillId="0" borderId="155" xfId="0" applyFill="1" applyBorder="1" applyAlignment="1">
      <alignment horizontal="left" vertical="center" wrapText="1"/>
    </xf>
    <xf numFmtId="0" fontId="0" fillId="0" borderId="113" xfId="0" applyFill="1" applyBorder="1" applyAlignment="1">
      <alignment vertical="center" wrapText="1"/>
    </xf>
    <xf numFmtId="0" fontId="0" fillId="0" borderId="160" xfId="0" applyBorder="1" applyAlignment="1">
      <alignment vertical="center" wrapText="1"/>
    </xf>
    <xf numFmtId="0" fontId="0" fillId="0" borderId="176" xfId="0" applyFont="1" applyFill="1" applyBorder="1" applyAlignment="1">
      <alignment vertical="center" wrapText="1"/>
    </xf>
    <xf numFmtId="0" fontId="14" fillId="0" borderId="147" xfId="0" applyFont="1"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28" borderId="177" xfId="0" applyFill="1" applyBorder="1" applyAlignment="1">
      <alignment horizontal="center" vertical="center"/>
    </xf>
    <xf numFmtId="0" fontId="0" fillId="28" borderId="178" xfId="0" applyFill="1" applyBorder="1" applyAlignment="1">
      <alignment horizontal="center" vertical="center"/>
    </xf>
    <xf numFmtId="0" fontId="0" fillId="40" borderId="179" xfId="0" applyFill="1" applyBorder="1" applyAlignment="1">
      <alignment horizontal="center" vertical="center"/>
    </xf>
    <xf numFmtId="0" fontId="0" fillId="40" borderId="177" xfId="0" applyFill="1" applyBorder="1" applyAlignment="1">
      <alignment horizontal="center" vertical="center"/>
    </xf>
    <xf numFmtId="0" fontId="0" fillId="40" borderId="178" xfId="0" applyFill="1" applyBorder="1" applyAlignment="1">
      <alignment horizontal="center" vertical="center"/>
    </xf>
    <xf numFmtId="0" fontId="0" fillId="0" borderId="113" xfId="0" applyFont="1" applyFill="1" applyBorder="1" applyAlignment="1">
      <alignment horizontal="center" vertical="center"/>
    </xf>
    <xf numFmtId="0" fontId="0" fillId="0" borderId="172" xfId="0" applyFont="1" applyBorder="1" applyAlignment="1">
      <alignment horizontal="center" vertical="center"/>
    </xf>
    <xf numFmtId="0" fontId="0" fillId="0" borderId="160" xfId="0" applyFont="1" applyBorder="1" applyAlignment="1">
      <alignment horizontal="left" vertical="center"/>
    </xf>
    <xf numFmtId="0" fontId="0" fillId="0" borderId="172" xfId="0" applyBorder="1" applyAlignment="1">
      <alignment horizontal="left" vertical="center"/>
    </xf>
    <xf numFmtId="49" fontId="0" fillId="0" borderId="160" xfId="0" applyNumberFormat="1" applyFont="1" applyBorder="1" applyAlignment="1">
      <alignment vertical="center" wrapText="1"/>
    </xf>
    <xf numFmtId="0" fontId="0" fillId="0" borderId="160" xfId="0" applyFont="1" applyBorder="1" applyAlignment="1">
      <alignment horizontal="left" vertical="center" wrapText="1"/>
    </xf>
    <xf numFmtId="49" fontId="0" fillId="0" borderId="171" xfId="0" applyNumberFormat="1" applyBorder="1" applyAlignment="1">
      <alignment vertical="center" wrapText="1"/>
    </xf>
    <xf numFmtId="0" fontId="0" fillId="0" borderId="155" xfId="0" applyFill="1" applyBorder="1" applyAlignment="1">
      <alignment vertical="center" wrapText="1"/>
    </xf>
    <xf numFmtId="0" fontId="0" fillId="0" borderId="162" xfId="0" applyFont="1" applyFill="1" applyBorder="1" applyAlignment="1">
      <alignment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0" fillId="0" borderId="150" xfId="0" applyFill="1" applyBorder="1" applyAlignment="1">
      <alignment vertical="center" wrapText="1"/>
    </xf>
    <xf numFmtId="0" fontId="0" fillId="0" borderId="180" xfId="0" applyBorder="1" applyAlignment="1">
      <alignment vertical="center" wrapText="1"/>
    </xf>
    <xf numFmtId="0" fontId="0" fillId="0" borderId="181"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80"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29335772"/>
        <c:axId val="62695357"/>
      </c:radarChart>
      <c:catAx>
        <c:axId val="2933577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2695357"/>
        <c:crosses val="autoZero"/>
        <c:auto val="0"/>
        <c:lblOffset val="100"/>
        <c:tickLblSkip val="1"/>
        <c:noMultiLvlLbl val="0"/>
      </c:catAx>
      <c:valAx>
        <c:axId val="62695357"/>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9335772"/>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27387302"/>
        <c:axId val="45159127"/>
      </c:radarChart>
      <c:catAx>
        <c:axId val="2738730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5159127"/>
        <c:crosses val="autoZero"/>
        <c:auto val="0"/>
        <c:lblOffset val="100"/>
        <c:tickLblSkip val="1"/>
        <c:noMultiLvlLbl val="0"/>
      </c:catAx>
      <c:valAx>
        <c:axId val="45159127"/>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7387302"/>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3778960"/>
        <c:axId val="34010641"/>
      </c:radarChart>
      <c:catAx>
        <c:axId val="377896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4010641"/>
        <c:crosses val="autoZero"/>
        <c:auto val="0"/>
        <c:lblOffset val="100"/>
        <c:tickLblSkip val="1"/>
        <c:noMultiLvlLbl val="0"/>
      </c:catAx>
      <c:valAx>
        <c:axId val="3401064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778960"/>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37660314"/>
        <c:axId val="3398507"/>
      </c:radarChart>
      <c:catAx>
        <c:axId val="3766031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398507"/>
        <c:crosses val="autoZero"/>
        <c:auto val="0"/>
        <c:lblOffset val="100"/>
        <c:tickLblSkip val="1"/>
        <c:noMultiLvlLbl val="0"/>
      </c:catAx>
      <c:valAx>
        <c:axId val="339850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7660314"/>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30586564"/>
        <c:axId val="6843621"/>
      </c:radarChart>
      <c:catAx>
        <c:axId val="3058656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843621"/>
        <c:crosses val="autoZero"/>
        <c:auto val="0"/>
        <c:lblOffset val="100"/>
        <c:tickLblSkip val="1"/>
        <c:noMultiLvlLbl val="0"/>
      </c:catAx>
      <c:valAx>
        <c:axId val="684362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0586564"/>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61592590"/>
        <c:axId val="17462399"/>
      </c:radarChart>
      <c:catAx>
        <c:axId val="6159259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7462399"/>
        <c:crosses val="autoZero"/>
        <c:auto val="0"/>
        <c:lblOffset val="100"/>
        <c:tickLblSkip val="1"/>
        <c:noMultiLvlLbl val="0"/>
      </c:catAx>
      <c:valAx>
        <c:axId val="17462399"/>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1592590"/>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身体障害者更生施設（内部障害者）</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身体障害者更生施設（内部障害者）</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8" bestFit="1" customWidth="1"/>
    <col min="2" max="3" width="2.50390625" style="138" bestFit="1" customWidth="1"/>
    <col min="4" max="4" width="2.875" style="138" customWidth="1"/>
    <col min="5" max="5" width="37.50390625" style="138" customWidth="1"/>
    <col min="6" max="6" width="75.00390625" style="138" customWidth="1"/>
    <col min="7" max="7" width="9.00390625" style="153" customWidth="1"/>
    <col min="8" max="16384" width="9.00390625" style="138" customWidth="1"/>
  </cols>
  <sheetData>
    <row r="1" spans="1:7" ht="21.75" customHeight="1">
      <c r="A1" s="136"/>
      <c r="B1" s="137"/>
      <c r="C1" s="137"/>
      <c r="D1" s="137"/>
      <c r="E1" s="137"/>
      <c r="F1" s="137"/>
      <c r="G1" s="137"/>
    </row>
    <row r="2" spans="1:7" ht="69" customHeight="1" thickBot="1">
      <c r="A2" s="139"/>
      <c r="B2" s="140"/>
      <c r="C2" s="140"/>
      <c r="D2" s="140"/>
      <c r="E2" s="140"/>
      <c r="F2" s="140"/>
      <c r="G2" s="141"/>
    </row>
    <row r="3" spans="1:7" ht="36" customHeight="1" thickBot="1">
      <c r="A3" s="139"/>
      <c r="B3" s="140"/>
      <c r="C3" s="140"/>
      <c r="D3" s="140"/>
      <c r="E3" s="142" t="s">
        <v>186</v>
      </c>
      <c r="F3" s="193"/>
      <c r="G3" s="141"/>
    </row>
    <row r="4" spans="1:7" s="148" customFormat="1" ht="15" customHeight="1">
      <c r="A4" s="143"/>
      <c r="B4" s="144"/>
      <c r="C4" s="144"/>
      <c r="D4" s="144"/>
      <c r="E4" s="145"/>
      <c r="F4" s="146"/>
      <c r="G4" s="147"/>
    </row>
    <row r="5" spans="1:14" ht="21.75" customHeight="1">
      <c r="A5" s="149" t="s">
        <v>26</v>
      </c>
      <c r="B5" s="150"/>
      <c r="C5" s="150"/>
      <c r="D5" s="150"/>
      <c r="E5" s="150"/>
      <c r="F5" s="150"/>
      <c r="G5" s="151"/>
      <c r="H5" s="150"/>
      <c r="I5" s="150"/>
      <c r="J5" s="150"/>
      <c r="K5" s="150"/>
      <c r="L5" s="150"/>
      <c r="M5" s="150"/>
      <c r="N5" s="150"/>
    </row>
    <row r="6" spans="1:7" ht="16.5" customHeight="1">
      <c r="A6" s="152" t="s">
        <v>235</v>
      </c>
      <c r="B6" s="140"/>
      <c r="C6" s="140"/>
      <c r="D6" s="140"/>
      <c r="E6" s="140"/>
      <c r="F6" s="140"/>
      <c r="G6" s="141"/>
    </row>
    <row r="7" spans="1:7" ht="16.5" customHeight="1">
      <c r="A7" s="152" t="s">
        <v>188</v>
      </c>
      <c r="B7" s="140"/>
      <c r="C7" s="140"/>
      <c r="D7" s="140"/>
      <c r="E7" s="140"/>
      <c r="F7" s="140"/>
      <c r="G7" s="141"/>
    </row>
    <row r="8" spans="1:7" ht="16.5" customHeight="1">
      <c r="A8" s="152" t="s">
        <v>187</v>
      </c>
      <c r="B8" s="140"/>
      <c r="C8" s="140"/>
      <c r="D8" s="140"/>
      <c r="E8" s="140"/>
      <c r="F8" s="140"/>
      <c r="G8" s="141"/>
    </row>
    <row r="9" ht="15" thickBot="1"/>
    <row r="10" spans="1:8" ht="25.5" customHeight="1">
      <c r="A10" s="154" t="s">
        <v>27</v>
      </c>
      <c r="B10" s="247" t="s">
        <v>2</v>
      </c>
      <c r="C10" s="248"/>
      <c r="D10" s="248"/>
      <c r="E10" s="248"/>
      <c r="F10" s="248"/>
      <c r="G10" s="155" t="s">
        <v>108</v>
      </c>
      <c r="H10" s="204" t="s">
        <v>228</v>
      </c>
    </row>
    <row r="11" spans="1:8" s="160" customFormat="1" ht="14.25">
      <c r="A11" s="156"/>
      <c r="B11" s="157">
        <v>1</v>
      </c>
      <c r="C11" s="249" t="s">
        <v>28</v>
      </c>
      <c r="D11" s="249"/>
      <c r="E11" s="249"/>
      <c r="F11" s="250"/>
      <c r="G11" s="158"/>
      <c r="H11" s="159"/>
    </row>
    <row r="12" spans="1:8" s="160" customFormat="1" ht="13.5" customHeight="1">
      <c r="A12" s="161"/>
      <c r="B12" s="162"/>
      <c r="C12" s="163">
        <v>1</v>
      </c>
      <c r="D12" s="251" t="s">
        <v>29</v>
      </c>
      <c r="E12" s="251"/>
      <c r="F12" s="252"/>
      <c r="G12" s="164"/>
      <c r="H12" s="165"/>
    </row>
    <row r="13" spans="1:8" s="160" customFormat="1" ht="24" customHeight="1">
      <c r="A13" s="166" t="s">
        <v>30</v>
      </c>
      <c r="B13" s="167"/>
      <c r="C13" s="168"/>
      <c r="D13" s="169">
        <v>1</v>
      </c>
      <c r="E13" s="253" t="s">
        <v>232</v>
      </c>
      <c r="F13" s="254"/>
      <c r="G13" s="194"/>
      <c r="H13" s="194"/>
    </row>
    <row r="14" spans="1:8" s="160" customFormat="1" ht="24" customHeight="1">
      <c r="A14" s="170" t="s">
        <v>31</v>
      </c>
      <c r="B14" s="162"/>
      <c r="C14" s="171"/>
      <c r="D14" s="172">
        <v>2</v>
      </c>
      <c r="E14" s="255" t="s">
        <v>233</v>
      </c>
      <c r="F14" s="256"/>
      <c r="G14" s="195"/>
      <c r="H14" s="195"/>
    </row>
    <row r="15" spans="1:8" s="160" customFormat="1" ht="24" customHeight="1">
      <c r="A15" s="173" t="s">
        <v>32</v>
      </c>
      <c r="B15" s="174"/>
      <c r="C15" s="175"/>
      <c r="D15" s="176">
        <v>3</v>
      </c>
      <c r="E15" s="257" t="s">
        <v>234</v>
      </c>
      <c r="F15" s="258"/>
      <c r="G15" s="196"/>
      <c r="H15" s="196"/>
    </row>
    <row r="16" spans="1:8" s="160" customFormat="1" ht="14.25">
      <c r="A16" s="166"/>
      <c r="B16" s="177">
        <v>2</v>
      </c>
      <c r="C16" s="259" t="s">
        <v>33</v>
      </c>
      <c r="D16" s="259"/>
      <c r="E16" s="259"/>
      <c r="F16" s="260"/>
      <c r="G16" s="178"/>
      <c r="H16" s="179"/>
    </row>
    <row r="17" spans="1:8" s="160" customFormat="1" ht="13.5" customHeight="1">
      <c r="A17" s="170"/>
      <c r="B17" s="162"/>
      <c r="C17" s="163">
        <v>1</v>
      </c>
      <c r="D17" s="251" t="s">
        <v>34</v>
      </c>
      <c r="E17" s="251"/>
      <c r="F17" s="252"/>
      <c r="G17" s="180"/>
      <c r="H17" s="165"/>
    </row>
    <row r="18" spans="1:8" s="160" customFormat="1" ht="24" customHeight="1">
      <c r="A18" s="170" t="s">
        <v>35</v>
      </c>
      <c r="B18" s="162"/>
      <c r="C18" s="171"/>
      <c r="D18" s="172">
        <v>1</v>
      </c>
      <c r="E18" s="255" t="s">
        <v>5</v>
      </c>
      <c r="F18" s="256"/>
      <c r="G18" s="195"/>
      <c r="H18" s="195"/>
    </row>
    <row r="19" spans="1:8" s="160" customFormat="1" ht="24" customHeight="1">
      <c r="A19" s="170" t="s">
        <v>36</v>
      </c>
      <c r="B19" s="162"/>
      <c r="C19" s="171"/>
      <c r="D19" s="172">
        <v>2</v>
      </c>
      <c r="E19" s="255" t="s">
        <v>6</v>
      </c>
      <c r="F19" s="256"/>
      <c r="G19" s="195"/>
      <c r="H19" s="195"/>
    </row>
    <row r="20" spans="1:8" s="160" customFormat="1" ht="24" customHeight="1">
      <c r="A20" s="170" t="s">
        <v>37</v>
      </c>
      <c r="B20" s="162"/>
      <c r="C20" s="181"/>
      <c r="D20" s="172">
        <v>3</v>
      </c>
      <c r="E20" s="255" t="s">
        <v>213</v>
      </c>
      <c r="F20" s="256"/>
      <c r="G20" s="195"/>
      <c r="H20" s="246"/>
    </row>
    <row r="21" spans="1:8" s="160" customFormat="1" ht="14.25">
      <c r="A21" s="170"/>
      <c r="B21" s="162"/>
      <c r="C21" s="163">
        <v>2</v>
      </c>
      <c r="D21" s="251" t="s">
        <v>38</v>
      </c>
      <c r="E21" s="251"/>
      <c r="F21" s="252"/>
      <c r="G21" s="180"/>
      <c r="H21" s="165"/>
    </row>
    <row r="22" spans="1:8" s="160" customFormat="1" ht="24" customHeight="1">
      <c r="A22" s="170" t="s">
        <v>39</v>
      </c>
      <c r="B22" s="162"/>
      <c r="C22" s="171"/>
      <c r="D22" s="172">
        <v>1</v>
      </c>
      <c r="E22" s="255" t="s">
        <v>7</v>
      </c>
      <c r="F22" s="256"/>
      <c r="G22" s="195"/>
      <c r="H22" s="195"/>
    </row>
    <row r="23" spans="1:8" s="160" customFormat="1" ht="24" customHeight="1">
      <c r="A23" s="170" t="s">
        <v>40</v>
      </c>
      <c r="B23" s="162"/>
      <c r="C23" s="171"/>
      <c r="D23" s="172">
        <v>2</v>
      </c>
      <c r="E23" s="255" t="s">
        <v>41</v>
      </c>
      <c r="F23" s="256"/>
      <c r="G23" s="195"/>
      <c r="H23" s="195"/>
    </row>
    <row r="24" spans="1:8" s="160" customFormat="1" ht="24" customHeight="1">
      <c r="A24" s="173" t="s">
        <v>42</v>
      </c>
      <c r="B24" s="174"/>
      <c r="C24" s="175"/>
      <c r="D24" s="176">
        <v>3</v>
      </c>
      <c r="E24" s="257" t="s">
        <v>8</v>
      </c>
      <c r="F24" s="258"/>
      <c r="G24" s="196"/>
      <c r="H24" s="196"/>
    </row>
    <row r="25" spans="1:8" s="160" customFormat="1" ht="13.5" customHeight="1">
      <c r="A25" s="166"/>
      <c r="B25" s="177">
        <v>3</v>
      </c>
      <c r="C25" s="259" t="s">
        <v>43</v>
      </c>
      <c r="D25" s="259"/>
      <c r="E25" s="259"/>
      <c r="F25" s="260"/>
      <c r="G25" s="178"/>
      <c r="H25" s="159"/>
    </row>
    <row r="26" spans="1:8" s="160" customFormat="1" ht="13.5" customHeight="1">
      <c r="A26" s="170"/>
      <c r="B26" s="162"/>
      <c r="C26" s="163">
        <v>1</v>
      </c>
      <c r="D26" s="251" t="s">
        <v>44</v>
      </c>
      <c r="E26" s="251"/>
      <c r="F26" s="252"/>
      <c r="G26" s="180"/>
      <c r="H26" s="165"/>
    </row>
    <row r="27" spans="1:8" s="160" customFormat="1" ht="24" customHeight="1">
      <c r="A27" s="170" t="s">
        <v>45</v>
      </c>
      <c r="B27" s="162"/>
      <c r="C27" s="171"/>
      <c r="D27" s="172">
        <v>1</v>
      </c>
      <c r="E27" s="255" t="s">
        <v>9</v>
      </c>
      <c r="F27" s="256"/>
      <c r="G27" s="195"/>
      <c r="H27" s="195"/>
    </row>
    <row r="28" spans="1:8" s="160" customFormat="1" ht="24" customHeight="1">
      <c r="A28" s="170" t="s">
        <v>46</v>
      </c>
      <c r="B28" s="162"/>
      <c r="C28" s="171"/>
      <c r="D28" s="172">
        <v>2</v>
      </c>
      <c r="E28" s="255" t="s">
        <v>10</v>
      </c>
      <c r="F28" s="256"/>
      <c r="G28" s="195"/>
      <c r="H28" s="195"/>
    </row>
    <row r="29" spans="1:8" s="160" customFormat="1" ht="24" customHeight="1">
      <c r="A29" s="173" t="s">
        <v>47</v>
      </c>
      <c r="B29" s="174"/>
      <c r="C29" s="175"/>
      <c r="D29" s="176">
        <v>3</v>
      </c>
      <c r="E29" s="257" t="s">
        <v>11</v>
      </c>
      <c r="F29" s="258"/>
      <c r="G29" s="196"/>
      <c r="H29" s="196"/>
    </row>
    <row r="30" spans="1:8" s="160" customFormat="1" ht="13.5" customHeight="1">
      <c r="A30" s="166"/>
      <c r="B30" s="177">
        <v>4</v>
      </c>
      <c r="C30" s="259" t="s">
        <v>48</v>
      </c>
      <c r="D30" s="259"/>
      <c r="E30" s="259"/>
      <c r="F30" s="260"/>
      <c r="G30" s="178"/>
      <c r="H30" s="179"/>
    </row>
    <row r="31" spans="1:8" s="160" customFormat="1" ht="13.5" customHeight="1">
      <c r="A31" s="170"/>
      <c r="B31" s="162"/>
      <c r="C31" s="163">
        <v>1</v>
      </c>
      <c r="D31" s="251" t="s">
        <v>49</v>
      </c>
      <c r="E31" s="251"/>
      <c r="F31" s="252"/>
      <c r="G31" s="180"/>
      <c r="H31" s="165"/>
    </row>
    <row r="32" spans="1:8" s="160" customFormat="1" ht="24" customHeight="1">
      <c r="A32" s="170" t="s">
        <v>50</v>
      </c>
      <c r="B32" s="162"/>
      <c r="C32" s="171"/>
      <c r="D32" s="172">
        <v>1</v>
      </c>
      <c r="E32" s="255" t="s">
        <v>12</v>
      </c>
      <c r="F32" s="256"/>
      <c r="G32" s="195"/>
      <c r="H32" s="195"/>
    </row>
    <row r="33" spans="1:8" s="160" customFormat="1" ht="24" customHeight="1">
      <c r="A33" s="170" t="s">
        <v>51</v>
      </c>
      <c r="B33" s="162"/>
      <c r="C33" s="171"/>
      <c r="D33" s="172">
        <v>2</v>
      </c>
      <c r="E33" s="255" t="s">
        <v>13</v>
      </c>
      <c r="F33" s="256"/>
      <c r="G33" s="195"/>
      <c r="H33" s="195"/>
    </row>
    <row r="34" spans="1:8" s="160" customFormat="1" ht="24" customHeight="1">
      <c r="A34" s="170" t="s">
        <v>52</v>
      </c>
      <c r="B34" s="162"/>
      <c r="C34" s="171"/>
      <c r="D34" s="172">
        <v>3</v>
      </c>
      <c r="E34" s="255" t="s">
        <v>14</v>
      </c>
      <c r="F34" s="256"/>
      <c r="G34" s="195"/>
      <c r="H34" s="195"/>
    </row>
    <row r="35" spans="1:8" s="160" customFormat="1" ht="14.25">
      <c r="A35" s="170"/>
      <c r="B35" s="162"/>
      <c r="C35" s="163">
        <v>2</v>
      </c>
      <c r="D35" s="251" t="s">
        <v>15</v>
      </c>
      <c r="E35" s="251"/>
      <c r="F35" s="252"/>
      <c r="G35" s="180"/>
      <c r="H35" s="165"/>
    </row>
    <row r="36" spans="1:8" s="160" customFormat="1" ht="24" customHeight="1">
      <c r="A36" s="173" t="s">
        <v>53</v>
      </c>
      <c r="B36" s="174"/>
      <c r="C36" s="175"/>
      <c r="D36" s="176">
        <v>1</v>
      </c>
      <c r="E36" s="257" t="s">
        <v>15</v>
      </c>
      <c r="F36" s="258"/>
      <c r="G36" s="196"/>
      <c r="H36" s="196"/>
    </row>
    <row r="37" spans="1:8" s="160" customFormat="1" ht="13.5" customHeight="1">
      <c r="A37" s="166"/>
      <c r="B37" s="177">
        <v>5</v>
      </c>
      <c r="C37" s="259" t="s">
        <v>54</v>
      </c>
      <c r="D37" s="259"/>
      <c r="E37" s="259"/>
      <c r="F37" s="260"/>
      <c r="G37" s="178"/>
      <c r="H37" s="159"/>
    </row>
    <row r="38" spans="1:8" s="160" customFormat="1" ht="13.5" customHeight="1">
      <c r="A38" s="170"/>
      <c r="B38" s="162"/>
      <c r="C38" s="163">
        <v>1</v>
      </c>
      <c r="D38" s="251" t="s">
        <v>55</v>
      </c>
      <c r="E38" s="251"/>
      <c r="F38" s="252"/>
      <c r="G38" s="180"/>
      <c r="H38" s="165"/>
    </row>
    <row r="39" spans="1:8" s="160" customFormat="1" ht="24" customHeight="1">
      <c r="A39" s="170" t="s">
        <v>56</v>
      </c>
      <c r="B39" s="162"/>
      <c r="C39" s="171"/>
      <c r="D39" s="172">
        <v>1</v>
      </c>
      <c r="E39" s="255" t="s">
        <v>16</v>
      </c>
      <c r="F39" s="256"/>
      <c r="G39" s="195"/>
      <c r="H39" s="195"/>
    </row>
    <row r="40" spans="1:8" s="160" customFormat="1" ht="24" customHeight="1">
      <c r="A40" s="170" t="s">
        <v>57</v>
      </c>
      <c r="B40" s="162"/>
      <c r="C40" s="171"/>
      <c r="D40" s="172">
        <v>2</v>
      </c>
      <c r="E40" s="255" t="s">
        <v>17</v>
      </c>
      <c r="F40" s="256"/>
      <c r="G40" s="195"/>
      <c r="H40" s="195"/>
    </row>
    <row r="41" spans="1:8" s="160" customFormat="1" ht="14.25">
      <c r="A41" s="170"/>
      <c r="B41" s="162"/>
      <c r="C41" s="163">
        <v>2</v>
      </c>
      <c r="D41" s="251" t="s">
        <v>58</v>
      </c>
      <c r="E41" s="251"/>
      <c r="F41" s="252"/>
      <c r="G41" s="180"/>
      <c r="H41" s="165"/>
    </row>
    <row r="42" spans="1:8" s="160" customFormat="1" ht="24" customHeight="1">
      <c r="A42" s="170" t="s">
        <v>59</v>
      </c>
      <c r="B42" s="162"/>
      <c r="C42" s="171"/>
      <c r="D42" s="172">
        <v>1</v>
      </c>
      <c r="E42" s="255" t="s">
        <v>18</v>
      </c>
      <c r="F42" s="256"/>
      <c r="G42" s="195"/>
      <c r="H42" s="195"/>
    </row>
    <row r="43" spans="1:8" s="160" customFormat="1" ht="24" customHeight="1">
      <c r="A43" s="173" t="s">
        <v>60</v>
      </c>
      <c r="B43" s="174"/>
      <c r="C43" s="175"/>
      <c r="D43" s="176">
        <v>2</v>
      </c>
      <c r="E43" s="257" t="s">
        <v>19</v>
      </c>
      <c r="F43" s="258"/>
      <c r="G43" s="196"/>
      <c r="H43" s="196"/>
    </row>
    <row r="44" spans="1:8" s="160" customFormat="1" ht="14.25">
      <c r="A44" s="166"/>
      <c r="B44" s="177">
        <v>7</v>
      </c>
      <c r="C44" s="259" t="s">
        <v>61</v>
      </c>
      <c r="D44" s="259"/>
      <c r="E44" s="259"/>
      <c r="F44" s="260"/>
      <c r="G44" s="178"/>
      <c r="H44" s="179"/>
    </row>
    <row r="45" spans="1:8" s="160" customFormat="1" ht="14.25">
      <c r="A45" s="170"/>
      <c r="B45" s="162"/>
      <c r="C45" s="163">
        <v>1</v>
      </c>
      <c r="D45" s="251" t="s">
        <v>62</v>
      </c>
      <c r="E45" s="251"/>
      <c r="F45" s="252"/>
      <c r="G45" s="180"/>
      <c r="H45" s="165"/>
    </row>
    <row r="46" spans="1:8" s="160" customFormat="1" ht="24" customHeight="1">
      <c r="A46" s="170" t="s">
        <v>63</v>
      </c>
      <c r="B46" s="162"/>
      <c r="C46" s="171"/>
      <c r="D46" s="172">
        <v>1</v>
      </c>
      <c r="E46" s="255" t="s">
        <v>20</v>
      </c>
      <c r="F46" s="256"/>
      <c r="G46" s="195"/>
      <c r="H46" s="195"/>
    </row>
    <row r="47" spans="1:8" s="160" customFormat="1" ht="24" customHeight="1">
      <c r="A47" s="173" t="s">
        <v>64</v>
      </c>
      <c r="B47" s="174"/>
      <c r="C47" s="175"/>
      <c r="D47" s="176">
        <v>2</v>
      </c>
      <c r="E47" s="257" t="s">
        <v>21</v>
      </c>
      <c r="F47" s="258"/>
      <c r="G47" s="196"/>
      <c r="H47" s="196"/>
    </row>
    <row r="48" spans="1:8" s="160" customFormat="1" ht="14.25">
      <c r="A48" s="166"/>
      <c r="B48" s="177">
        <v>8</v>
      </c>
      <c r="C48" s="259" t="s">
        <v>1</v>
      </c>
      <c r="D48" s="259"/>
      <c r="E48" s="259"/>
      <c r="F48" s="260"/>
      <c r="G48" s="178"/>
      <c r="H48" s="159"/>
    </row>
    <row r="49" spans="1:8" s="160" customFormat="1" ht="14.25">
      <c r="A49" s="170"/>
      <c r="B49" s="162"/>
      <c r="C49" s="163">
        <v>1</v>
      </c>
      <c r="D49" s="251" t="s">
        <v>140</v>
      </c>
      <c r="E49" s="251"/>
      <c r="F49" s="252"/>
      <c r="G49" s="180"/>
      <c r="H49" s="165"/>
    </row>
    <row r="50" spans="1:8" s="160" customFormat="1" ht="24" customHeight="1">
      <c r="A50" s="170" t="s">
        <v>65</v>
      </c>
      <c r="B50" s="162"/>
      <c r="C50" s="171"/>
      <c r="D50" s="172">
        <v>1</v>
      </c>
      <c r="E50" s="255" t="s">
        <v>214</v>
      </c>
      <c r="F50" s="256"/>
      <c r="G50" s="195"/>
      <c r="H50" s="195"/>
    </row>
    <row r="51" spans="1:8" s="160" customFormat="1" ht="13.5" customHeight="1">
      <c r="A51" s="170"/>
      <c r="B51" s="162"/>
      <c r="C51" s="163">
        <v>2</v>
      </c>
      <c r="D51" s="251" t="s">
        <v>215</v>
      </c>
      <c r="E51" s="251"/>
      <c r="F51" s="252"/>
      <c r="G51" s="180"/>
      <c r="H51" s="165"/>
    </row>
    <row r="52" spans="1:8" s="160" customFormat="1" ht="24" customHeight="1">
      <c r="A52" s="170" t="s">
        <v>66</v>
      </c>
      <c r="B52" s="162"/>
      <c r="C52" s="171"/>
      <c r="D52" s="172">
        <v>1</v>
      </c>
      <c r="E52" s="255" t="s">
        <v>216</v>
      </c>
      <c r="F52" s="256"/>
      <c r="G52" s="195"/>
      <c r="H52" s="195"/>
    </row>
    <row r="53" spans="1:8" s="160" customFormat="1" ht="13.5" customHeight="1">
      <c r="A53" s="170"/>
      <c r="B53" s="162"/>
      <c r="C53" s="163">
        <v>3</v>
      </c>
      <c r="D53" s="251" t="s">
        <v>217</v>
      </c>
      <c r="E53" s="251"/>
      <c r="F53" s="252"/>
      <c r="G53" s="180"/>
      <c r="H53" s="165"/>
    </row>
    <row r="54" spans="1:8" s="160" customFormat="1" ht="24" customHeight="1">
      <c r="A54" s="170" t="s">
        <v>67</v>
      </c>
      <c r="B54" s="162"/>
      <c r="C54" s="171"/>
      <c r="D54" s="172">
        <v>1</v>
      </c>
      <c r="E54" s="255" t="s">
        <v>218</v>
      </c>
      <c r="F54" s="256"/>
      <c r="G54" s="195"/>
      <c r="H54" s="195"/>
    </row>
    <row r="55" spans="1:8" s="160" customFormat="1" ht="14.25" customHeight="1">
      <c r="A55" s="170"/>
      <c r="B55" s="162"/>
      <c r="C55" s="163">
        <v>4</v>
      </c>
      <c r="D55" s="251" t="s">
        <v>219</v>
      </c>
      <c r="E55" s="251"/>
      <c r="F55" s="252"/>
      <c r="G55" s="180"/>
      <c r="H55" s="165"/>
    </row>
    <row r="56" spans="1:8" s="160" customFormat="1" ht="24" customHeight="1">
      <c r="A56" s="170" t="s">
        <v>68</v>
      </c>
      <c r="B56" s="162"/>
      <c r="C56" s="171"/>
      <c r="D56" s="172">
        <v>1</v>
      </c>
      <c r="E56" s="255" t="s">
        <v>220</v>
      </c>
      <c r="F56" s="256"/>
      <c r="G56" s="195"/>
      <c r="H56" s="195"/>
    </row>
    <row r="57" spans="1:8" s="160" customFormat="1" ht="14.25" customHeight="1">
      <c r="A57" s="182"/>
      <c r="B57" s="162"/>
      <c r="C57" s="163">
        <v>5</v>
      </c>
      <c r="D57" s="251" t="s">
        <v>221</v>
      </c>
      <c r="E57" s="251"/>
      <c r="F57" s="252"/>
      <c r="G57" s="183"/>
      <c r="H57" s="165"/>
    </row>
    <row r="58" spans="1:8" s="160" customFormat="1" ht="24" customHeight="1" thickBot="1">
      <c r="A58" s="184" t="s">
        <v>69</v>
      </c>
      <c r="B58" s="185"/>
      <c r="C58" s="186"/>
      <c r="D58" s="187">
        <v>1</v>
      </c>
      <c r="E58" s="261" t="s">
        <v>222</v>
      </c>
      <c r="F58" s="262"/>
      <c r="G58" s="197"/>
      <c r="H58" s="197"/>
    </row>
    <row r="59" spans="1:8" s="160" customFormat="1" ht="13.5" customHeight="1">
      <c r="A59" s="166"/>
      <c r="B59" s="177">
        <v>6</v>
      </c>
      <c r="C59" s="259" t="s">
        <v>70</v>
      </c>
      <c r="D59" s="259"/>
      <c r="E59" s="259"/>
      <c r="F59" s="260"/>
      <c r="G59" s="178"/>
      <c r="H59" s="179"/>
    </row>
    <row r="60" spans="1:8" s="160" customFormat="1" ht="13.5" customHeight="1">
      <c r="A60" s="170"/>
      <c r="B60" s="162"/>
      <c r="C60" s="188">
        <v>1</v>
      </c>
      <c r="D60" s="263" t="s">
        <v>71</v>
      </c>
      <c r="E60" s="263"/>
      <c r="F60" s="264"/>
      <c r="G60" s="180"/>
      <c r="H60" s="165"/>
    </row>
    <row r="61" spans="1:8" s="160" customFormat="1" ht="24" customHeight="1">
      <c r="A61" s="170" t="s">
        <v>72</v>
      </c>
      <c r="B61" s="162"/>
      <c r="C61" s="189"/>
      <c r="D61" s="190">
        <v>1</v>
      </c>
      <c r="E61" s="265" t="s">
        <v>73</v>
      </c>
      <c r="F61" s="266"/>
      <c r="G61" s="195"/>
      <c r="H61" s="195"/>
    </row>
    <row r="62" spans="1:8" s="160" customFormat="1" ht="13.5" customHeight="1">
      <c r="A62" s="170"/>
      <c r="B62" s="162"/>
      <c r="C62" s="188">
        <v>2</v>
      </c>
      <c r="D62" s="263" t="s">
        <v>74</v>
      </c>
      <c r="E62" s="263"/>
      <c r="F62" s="264"/>
      <c r="G62" s="180"/>
      <c r="H62" s="165"/>
    </row>
    <row r="63" spans="1:8" s="160" customFormat="1" ht="24" customHeight="1">
      <c r="A63" s="170" t="s">
        <v>75</v>
      </c>
      <c r="B63" s="162"/>
      <c r="C63" s="189"/>
      <c r="D63" s="190">
        <v>1</v>
      </c>
      <c r="E63" s="265" t="s">
        <v>76</v>
      </c>
      <c r="F63" s="266"/>
      <c r="G63" s="195"/>
      <c r="H63" s="195"/>
    </row>
    <row r="64" spans="1:8" s="160" customFormat="1" ht="24" customHeight="1">
      <c r="A64" s="170" t="s">
        <v>77</v>
      </c>
      <c r="B64" s="162"/>
      <c r="C64" s="189"/>
      <c r="D64" s="190">
        <v>2</v>
      </c>
      <c r="E64" s="265" t="s">
        <v>22</v>
      </c>
      <c r="F64" s="266"/>
      <c r="G64" s="195"/>
      <c r="H64" s="195"/>
    </row>
    <row r="65" spans="1:8" s="160" customFormat="1" ht="14.25">
      <c r="A65" s="170"/>
      <c r="B65" s="162"/>
      <c r="C65" s="188">
        <v>3</v>
      </c>
      <c r="D65" s="263" t="s">
        <v>78</v>
      </c>
      <c r="E65" s="263"/>
      <c r="F65" s="264"/>
      <c r="G65" s="180"/>
      <c r="H65" s="165"/>
    </row>
    <row r="66" spans="1:8" s="160" customFormat="1" ht="24" customHeight="1">
      <c r="A66" s="170" t="s">
        <v>79</v>
      </c>
      <c r="B66" s="162"/>
      <c r="C66" s="189"/>
      <c r="D66" s="190">
        <v>1</v>
      </c>
      <c r="E66" s="265" t="s">
        <v>80</v>
      </c>
      <c r="F66" s="266"/>
      <c r="G66" s="195"/>
      <c r="H66" s="195"/>
    </row>
    <row r="67" spans="1:8" s="160" customFormat="1" ht="24" customHeight="1">
      <c r="A67" s="170" t="s">
        <v>81</v>
      </c>
      <c r="B67" s="162"/>
      <c r="C67" s="188"/>
      <c r="D67" s="190">
        <v>2</v>
      </c>
      <c r="E67" s="265" t="s">
        <v>196</v>
      </c>
      <c r="F67" s="266"/>
      <c r="G67" s="195"/>
      <c r="H67" s="195"/>
    </row>
    <row r="68" spans="1:8" s="160" customFormat="1" ht="24" customHeight="1">
      <c r="A68" s="170" t="s">
        <v>82</v>
      </c>
      <c r="B68" s="162"/>
      <c r="C68" s="188"/>
      <c r="D68" s="190">
        <v>3</v>
      </c>
      <c r="E68" s="265" t="s">
        <v>83</v>
      </c>
      <c r="F68" s="266"/>
      <c r="G68" s="195"/>
      <c r="H68" s="195"/>
    </row>
    <row r="69" spans="1:8" s="160" customFormat="1" ht="24" customHeight="1">
      <c r="A69" s="170" t="s">
        <v>84</v>
      </c>
      <c r="B69" s="162"/>
      <c r="C69" s="188"/>
      <c r="D69" s="190">
        <v>4</v>
      </c>
      <c r="E69" s="265" t="s">
        <v>85</v>
      </c>
      <c r="F69" s="266"/>
      <c r="G69" s="195"/>
      <c r="H69" s="195"/>
    </row>
    <row r="70" spans="1:8" s="160" customFormat="1" ht="13.5" customHeight="1">
      <c r="A70" s="170"/>
      <c r="B70" s="162"/>
      <c r="C70" s="188">
        <v>4</v>
      </c>
      <c r="D70" s="263" t="s">
        <v>86</v>
      </c>
      <c r="E70" s="263"/>
      <c r="F70" s="264"/>
      <c r="G70" s="180"/>
      <c r="H70" s="165"/>
    </row>
    <row r="71" spans="1:8" s="160" customFormat="1" ht="24" customHeight="1">
      <c r="A71" s="170" t="s">
        <v>87</v>
      </c>
      <c r="B71" s="162"/>
      <c r="C71" s="188"/>
      <c r="D71" s="190">
        <v>1</v>
      </c>
      <c r="E71" s="265" t="s">
        <v>198</v>
      </c>
      <c r="F71" s="266"/>
      <c r="G71" s="195"/>
      <c r="H71" s="195"/>
    </row>
    <row r="72" spans="1:8" s="160" customFormat="1" ht="24" customHeight="1">
      <c r="A72" s="170" t="s">
        <v>88</v>
      </c>
      <c r="B72" s="162"/>
      <c r="C72" s="188"/>
      <c r="D72" s="190">
        <v>2</v>
      </c>
      <c r="E72" s="265" t="s">
        <v>199</v>
      </c>
      <c r="F72" s="266"/>
      <c r="G72" s="195"/>
      <c r="H72" s="195"/>
    </row>
    <row r="73" spans="1:8" s="160" customFormat="1" ht="24" customHeight="1">
      <c r="A73" s="170" t="s">
        <v>89</v>
      </c>
      <c r="B73" s="162"/>
      <c r="C73" s="188"/>
      <c r="D73" s="190">
        <v>3</v>
      </c>
      <c r="E73" s="265" t="s">
        <v>200</v>
      </c>
      <c r="F73" s="266"/>
      <c r="G73" s="195"/>
      <c r="H73" s="195"/>
    </row>
    <row r="74" spans="1:8" s="160" customFormat="1" ht="24" customHeight="1">
      <c r="A74" s="170" t="s">
        <v>90</v>
      </c>
      <c r="B74" s="162"/>
      <c r="C74" s="188"/>
      <c r="D74" s="190">
        <v>4</v>
      </c>
      <c r="E74" s="265" t="s">
        <v>201</v>
      </c>
      <c r="F74" s="266"/>
      <c r="G74" s="195"/>
      <c r="H74" s="195"/>
    </row>
    <row r="75" spans="1:8" s="160" customFormat="1" ht="24" customHeight="1">
      <c r="A75" s="170" t="s">
        <v>91</v>
      </c>
      <c r="B75" s="162"/>
      <c r="C75" s="188"/>
      <c r="D75" s="190">
        <v>5</v>
      </c>
      <c r="E75" s="265" t="s">
        <v>202</v>
      </c>
      <c r="F75" s="266"/>
      <c r="G75" s="195"/>
      <c r="H75" s="195"/>
    </row>
    <row r="76" spans="1:8" s="160" customFormat="1" ht="24" customHeight="1">
      <c r="A76" s="170" t="s">
        <v>92</v>
      </c>
      <c r="B76" s="162"/>
      <c r="C76" s="188"/>
      <c r="D76" s="190">
        <v>6</v>
      </c>
      <c r="E76" s="265" t="s">
        <v>203</v>
      </c>
      <c r="F76" s="266"/>
      <c r="G76" s="195"/>
      <c r="H76" s="195"/>
    </row>
    <row r="77" spans="1:8" s="160" customFormat="1" ht="24" customHeight="1">
      <c r="A77" s="170" t="s">
        <v>93</v>
      </c>
      <c r="B77" s="162"/>
      <c r="C77" s="188"/>
      <c r="D77" s="190">
        <v>7</v>
      </c>
      <c r="E77" s="265" t="s">
        <v>204</v>
      </c>
      <c r="F77" s="266"/>
      <c r="G77" s="195"/>
      <c r="H77" s="195"/>
    </row>
    <row r="78" spans="1:8" s="160" customFormat="1" ht="24" customHeight="1">
      <c r="A78" s="170" t="s">
        <v>94</v>
      </c>
      <c r="B78" s="162"/>
      <c r="C78" s="188"/>
      <c r="D78" s="190">
        <v>8</v>
      </c>
      <c r="E78" s="265" t="s">
        <v>189</v>
      </c>
      <c r="F78" s="266"/>
      <c r="G78" s="195"/>
      <c r="H78" s="195"/>
    </row>
    <row r="79" spans="1:8" s="160" customFormat="1" ht="13.5" customHeight="1">
      <c r="A79" s="170"/>
      <c r="B79" s="162"/>
      <c r="C79" s="188">
        <v>5</v>
      </c>
      <c r="D79" s="263" t="s">
        <v>95</v>
      </c>
      <c r="E79" s="263"/>
      <c r="F79" s="264"/>
      <c r="G79" s="180"/>
      <c r="H79" s="165"/>
    </row>
    <row r="80" spans="1:8" s="160" customFormat="1" ht="24" customHeight="1">
      <c r="A80" s="170" t="s">
        <v>96</v>
      </c>
      <c r="B80" s="162"/>
      <c r="C80" s="188"/>
      <c r="D80" s="190">
        <v>1</v>
      </c>
      <c r="E80" s="265" t="s">
        <v>97</v>
      </c>
      <c r="F80" s="266"/>
      <c r="G80" s="195"/>
      <c r="H80" s="195"/>
    </row>
    <row r="81" spans="1:8" s="160" customFormat="1" ht="24" customHeight="1">
      <c r="A81" s="170" t="s">
        <v>98</v>
      </c>
      <c r="B81" s="162"/>
      <c r="C81" s="188"/>
      <c r="D81" s="190">
        <v>2</v>
      </c>
      <c r="E81" s="265" t="s">
        <v>99</v>
      </c>
      <c r="F81" s="266"/>
      <c r="G81" s="195"/>
      <c r="H81" s="195"/>
    </row>
    <row r="82" spans="1:8" s="160" customFormat="1" ht="13.5" customHeight="1">
      <c r="A82" s="170"/>
      <c r="B82" s="162"/>
      <c r="C82" s="188">
        <v>6</v>
      </c>
      <c r="D82" s="263" t="s">
        <v>100</v>
      </c>
      <c r="E82" s="263"/>
      <c r="F82" s="264"/>
      <c r="G82" s="180"/>
      <c r="H82" s="165"/>
    </row>
    <row r="83" spans="1:8" s="160" customFormat="1" ht="24" customHeight="1">
      <c r="A83" s="170" t="s">
        <v>101</v>
      </c>
      <c r="B83" s="162"/>
      <c r="C83" s="188"/>
      <c r="D83" s="190">
        <v>1</v>
      </c>
      <c r="E83" s="265" t="s">
        <v>23</v>
      </c>
      <c r="F83" s="266"/>
      <c r="G83" s="195"/>
      <c r="H83" s="195"/>
    </row>
    <row r="84" spans="1:8" s="160" customFormat="1" ht="24" customHeight="1">
      <c r="A84" s="170" t="s">
        <v>102</v>
      </c>
      <c r="B84" s="162"/>
      <c r="C84" s="188"/>
      <c r="D84" s="190">
        <v>2</v>
      </c>
      <c r="E84" s="265" t="s">
        <v>24</v>
      </c>
      <c r="F84" s="266"/>
      <c r="G84" s="195"/>
      <c r="H84" s="195"/>
    </row>
    <row r="85" spans="1:8" s="160" customFormat="1" ht="24" customHeight="1" thickBot="1">
      <c r="A85" s="184" t="s">
        <v>103</v>
      </c>
      <c r="B85" s="185"/>
      <c r="C85" s="191"/>
      <c r="D85" s="192">
        <v>3</v>
      </c>
      <c r="E85" s="267" t="s">
        <v>25</v>
      </c>
      <c r="F85" s="268"/>
      <c r="G85" s="197"/>
      <c r="H85" s="197"/>
    </row>
    <row r="86" ht="13.5" customHeight="1"/>
    <row r="89" spans="8:12" ht="14.25">
      <c r="H89" s="138" t="s">
        <v>104</v>
      </c>
      <c r="I89" s="138" t="s">
        <v>105</v>
      </c>
      <c r="J89" s="138" t="s">
        <v>106</v>
      </c>
      <c r="K89" s="138" t="s">
        <v>107</v>
      </c>
      <c r="L89" s="138"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E83:F83"/>
    <mergeCell ref="E84:F84"/>
    <mergeCell ref="E76:F76"/>
    <mergeCell ref="E77:F77"/>
    <mergeCell ref="E78:F78"/>
    <mergeCell ref="E85:F85"/>
    <mergeCell ref="D79:F79"/>
    <mergeCell ref="E80:F80"/>
    <mergeCell ref="E81:F81"/>
    <mergeCell ref="D82:F82"/>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3:H85 G22:H24 G27:H29 G32:H34 G36:H36 G39:H40 G42:H43 G46:H47 G50:H50 G52:H52 G54:H54 G56:H56 G58:H58 G61:H61 G63:H64 G66:H69 G71:H78 G80:H81 G13:H15 G18:G20 H18:H19">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69" t="s">
        <v>109</v>
      </c>
      <c r="J2" s="269"/>
      <c r="K2" s="270">
        <f>'評点入力シート'!F3</f>
        <v>0</v>
      </c>
      <c r="L2" s="271"/>
      <c r="M2" s="271"/>
      <c r="N2" s="271"/>
      <c r="O2" s="271"/>
      <c r="P2" s="272"/>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20,"評点が入力されていない項目があるため、正しいグラフが表示できません。",IF(AC141&lt;26,"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13" t="s">
        <v>180</v>
      </c>
    </row>
    <row r="84" spans="1:29" ht="13.5">
      <c r="A84" s="19" t="s">
        <v>178</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173</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174</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175</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179</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176</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177</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113</v>
      </c>
      <c r="C91" s="50" t="s">
        <v>117</v>
      </c>
      <c r="D91" s="50" t="s">
        <v>123</v>
      </c>
      <c r="E91" s="50" t="s">
        <v>127</v>
      </c>
      <c r="F91" s="50" t="s">
        <v>132</v>
      </c>
      <c r="G91" s="50" t="s">
        <v>137</v>
      </c>
      <c r="H91" s="50" t="s">
        <v>159</v>
      </c>
      <c r="I91" s="51"/>
      <c r="J91" s="52"/>
      <c r="K91" s="52"/>
      <c r="L91" s="52"/>
    </row>
    <row r="93" ht="14.25" thickBot="1">
      <c r="A93" s="13" t="s">
        <v>194</v>
      </c>
    </row>
    <row r="94" spans="1:29" ht="13.5">
      <c r="A94" s="19" t="s">
        <v>178</v>
      </c>
      <c r="B94" s="20">
        <f>'比較表'!H7</f>
        <v>0</v>
      </c>
      <c r="C94" s="21">
        <f>'比較表'!H10</f>
        <v>1</v>
      </c>
      <c r="D94" s="22">
        <f>'比較表'!H13</f>
        <v>1</v>
      </c>
      <c r="E94" s="23">
        <f>'比較表'!H16</f>
        <v>1</v>
      </c>
      <c r="F94" s="21">
        <f>'比較表'!H19</f>
        <v>1</v>
      </c>
      <c r="G94" s="21">
        <f>'比較表'!H22</f>
        <v>0</v>
      </c>
      <c r="H94" s="21">
        <f>'比較表'!H25</f>
        <v>1</v>
      </c>
      <c r="I94" s="22">
        <f>'比較表'!H28</f>
        <v>0</v>
      </c>
      <c r="J94" s="24">
        <f>'比較表'!H31</f>
        <v>1</v>
      </c>
      <c r="K94" s="20">
        <f>'比較表'!H34</f>
        <v>0</v>
      </c>
      <c r="L94" s="21">
        <f>'比較表'!H37</f>
        <v>0</v>
      </c>
      <c r="M94" s="22">
        <f>'比較表'!H40</f>
        <v>1</v>
      </c>
      <c r="N94" s="23">
        <f>'比較表'!H43</f>
        <v>1</v>
      </c>
      <c r="O94" s="21">
        <f>'比較表'!H46</f>
        <v>1</v>
      </c>
      <c r="P94" s="21">
        <f>'比較表'!H49</f>
        <v>0</v>
      </c>
      <c r="Q94" s="24">
        <f>'比較表'!H52</f>
        <v>0</v>
      </c>
      <c r="R94" s="20">
        <f>'比較表'!H55</f>
        <v>0</v>
      </c>
      <c r="S94" s="21">
        <f>'比較表'!H58</f>
        <v>0</v>
      </c>
      <c r="T94" s="21">
        <f>'比較表'!H61</f>
        <v>0</v>
      </c>
      <c r="U94" s="22">
        <f>'比較表'!H64</f>
        <v>0</v>
      </c>
      <c r="V94" s="23">
        <f>'比較表'!H67</f>
        <v>0</v>
      </c>
      <c r="W94" s="24">
        <f>'比較表'!H70</f>
        <v>0</v>
      </c>
      <c r="X94" s="20">
        <f>'比較表'!H73</f>
        <v>2</v>
      </c>
      <c r="Y94" s="21">
        <f>'比較表'!H76</f>
        <v>1</v>
      </c>
      <c r="Z94" s="21">
        <f>'比較表'!H79</f>
        <v>1</v>
      </c>
      <c r="AA94" s="21">
        <f>'比較表'!H82</f>
        <v>1</v>
      </c>
      <c r="AB94" s="24">
        <f>'比較表'!H85</f>
        <v>2</v>
      </c>
      <c r="AC94" s="25"/>
    </row>
    <row r="95" spans="1:29" ht="13.5">
      <c r="A95" s="26" t="s">
        <v>173</v>
      </c>
      <c r="B95" s="27">
        <f>'比較表'!I7</f>
        <v>2</v>
      </c>
      <c r="C95" s="28">
        <f>'比較表'!I10</f>
        <v>1</v>
      </c>
      <c r="D95" s="29">
        <f>'比較表'!I13</f>
        <v>1</v>
      </c>
      <c r="E95" s="30">
        <f>'比較表'!I16</f>
        <v>1</v>
      </c>
      <c r="F95" s="28">
        <f>'比較表'!I19</f>
        <v>1</v>
      </c>
      <c r="G95" s="28">
        <f>'比較表'!I22</f>
        <v>2</v>
      </c>
      <c r="H95" s="28">
        <f>'比較表'!I25</f>
        <v>1</v>
      </c>
      <c r="I95" s="29">
        <f>'比較表'!I28</f>
        <v>2</v>
      </c>
      <c r="J95" s="31">
        <f>'比較表'!I31</f>
        <v>1</v>
      </c>
      <c r="K95" s="27">
        <f>'比較表'!I34</f>
        <v>2</v>
      </c>
      <c r="L95" s="28">
        <f>'比較表'!I37</f>
        <v>2</v>
      </c>
      <c r="M95" s="29">
        <f>'比較表'!I40</f>
        <v>1</v>
      </c>
      <c r="N95" s="30">
        <f>'比較表'!I43</f>
        <v>1</v>
      </c>
      <c r="O95" s="28">
        <f>'比較表'!I46</f>
        <v>1</v>
      </c>
      <c r="P95" s="28">
        <f>'比較表'!I49</f>
        <v>2</v>
      </c>
      <c r="Q95" s="31">
        <f>'比較表'!I52</f>
        <v>2</v>
      </c>
      <c r="R95" s="27">
        <f>'比較表'!I55</f>
        <v>2</v>
      </c>
      <c r="S95" s="28">
        <f>'比較表'!I58</f>
        <v>2</v>
      </c>
      <c r="T95" s="28">
        <f>'比較表'!I61</f>
        <v>2</v>
      </c>
      <c r="U95" s="29">
        <f>'比較表'!I64</f>
        <v>2</v>
      </c>
      <c r="V95" s="30">
        <f>'比較表'!I67</f>
        <v>2</v>
      </c>
      <c r="W95" s="31">
        <f>'比較表'!I70</f>
        <v>2</v>
      </c>
      <c r="X95" s="27">
        <f>'比較表'!I73</f>
        <v>0</v>
      </c>
      <c r="Y95" s="28">
        <f>'比較表'!I76</f>
        <v>1</v>
      </c>
      <c r="Z95" s="28">
        <f>'比較表'!I79</f>
        <v>1</v>
      </c>
      <c r="AA95" s="28">
        <f>'比較表'!I82</f>
        <v>1</v>
      </c>
      <c r="AB95" s="31">
        <f>'比較表'!I85</f>
        <v>0</v>
      </c>
      <c r="AC95" s="25"/>
    </row>
    <row r="96" spans="1:29" ht="13.5">
      <c r="A96" s="26" t="s">
        <v>174</v>
      </c>
      <c r="B96" s="27">
        <f>'比較表'!J7</f>
        <v>0</v>
      </c>
      <c r="C96" s="28">
        <f>'比較表'!J10</f>
        <v>0</v>
      </c>
      <c r="D96" s="29">
        <f>'比較表'!J13</f>
        <v>0</v>
      </c>
      <c r="E96" s="30">
        <f>'比較表'!J16</f>
        <v>0</v>
      </c>
      <c r="F96" s="28">
        <f>'比較表'!J19</f>
        <v>0</v>
      </c>
      <c r="G96" s="28">
        <f>'比較表'!J22</f>
        <v>0</v>
      </c>
      <c r="H96" s="28">
        <f>'比較表'!J25</f>
        <v>0</v>
      </c>
      <c r="I96" s="29">
        <f>'比較表'!J28</f>
        <v>0</v>
      </c>
      <c r="J96" s="31">
        <f>'比較表'!J31</f>
        <v>0</v>
      </c>
      <c r="K96" s="27">
        <f>'比較表'!J34</f>
        <v>0</v>
      </c>
      <c r="L96" s="28">
        <f>'比較表'!J37</f>
        <v>0</v>
      </c>
      <c r="M96" s="29">
        <f>'比較表'!J40</f>
        <v>0</v>
      </c>
      <c r="N96" s="30">
        <f>'比較表'!J43</f>
        <v>0</v>
      </c>
      <c r="O96" s="28">
        <f>'比較表'!J46</f>
        <v>0</v>
      </c>
      <c r="P96" s="28">
        <f>'比較表'!J49</f>
        <v>0</v>
      </c>
      <c r="Q96" s="31">
        <f>'比較表'!J52</f>
        <v>0</v>
      </c>
      <c r="R96" s="27">
        <f>'比較表'!J55</f>
        <v>0</v>
      </c>
      <c r="S96" s="28">
        <f>'比較表'!J58</f>
        <v>0</v>
      </c>
      <c r="T96" s="28">
        <f>'比較表'!J61</f>
        <v>0</v>
      </c>
      <c r="U96" s="29">
        <f>'比較表'!J64</f>
        <v>0</v>
      </c>
      <c r="V96" s="30">
        <f>'比較表'!J67</f>
        <v>0</v>
      </c>
      <c r="W96" s="31">
        <f>'比較表'!J70</f>
        <v>0</v>
      </c>
      <c r="X96" s="27">
        <f>'比較表'!J73</f>
        <v>0</v>
      </c>
      <c r="Y96" s="28">
        <f>'比較表'!J76</f>
        <v>0</v>
      </c>
      <c r="Z96" s="28">
        <f>'比較表'!J79</f>
        <v>0</v>
      </c>
      <c r="AA96" s="28">
        <f>'比較表'!J82</f>
        <v>0</v>
      </c>
      <c r="AB96" s="31">
        <f>'比較表'!J85</f>
        <v>0</v>
      </c>
      <c r="AC96" s="25"/>
    </row>
    <row r="97" spans="1:29" ht="14.25" thickBot="1">
      <c r="A97" s="32" t="s">
        <v>175</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179</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181</v>
      </c>
      <c r="B99" s="53">
        <f>SUM(B94:B98)</f>
        <v>2</v>
      </c>
      <c r="C99" s="53">
        <f aca="true" t="shared" si="1" ref="C99:AB99">SUM(C94:C98)</f>
        <v>2</v>
      </c>
      <c r="D99" s="54">
        <f t="shared" si="1"/>
        <v>2</v>
      </c>
      <c r="E99" s="55">
        <f t="shared" si="1"/>
        <v>2</v>
      </c>
      <c r="F99" s="53">
        <f t="shared" si="1"/>
        <v>2</v>
      </c>
      <c r="G99" s="53">
        <f t="shared" si="1"/>
        <v>2</v>
      </c>
      <c r="H99" s="53">
        <f t="shared" si="1"/>
        <v>2</v>
      </c>
      <c r="I99" s="53">
        <f t="shared" si="1"/>
        <v>2</v>
      </c>
      <c r="J99" s="56">
        <f t="shared" si="1"/>
        <v>2</v>
      </c>
      <c r="K99" s="53">
        <f t="shared" si="1"/>
        <v>2</v>
      </c>
      <c r="L99" s="53">
        <f t="shared" si="1"/>
        <v>2</v>
      </c>
      <c r="M99" s="54">
        <f t="shared" si="1"/>
        <v>2</v>
      </c>
      <c r="N99" s="55">
        <f t="shared" si="1"/>
        <v>2</v>
      </c>
      <c r="O99" s="53">
        <f t="shared" si="1"/>
        <v>2</v>
      </c>
      <c r="P99" s="53">
        <f t="shared" si="1"/>
        <v>2</v>
      </c>
      <c r="Q99" s="56">
        <f t="shared" si="1"/>
        <v>2</v>
      </c>
      <c r="R99" s="53">
        <f t="shared" si="1"/>
        <v>2</v>
      </c>
      <c r="S99" s="53">
        <f t="shared" si="1"/>
        <v>2</v>
      </c>
      <c r="T99" s="53">
        <f t="shared" si="1"/>
        <v>2</v>
      </c>
      <c r="U99" s="54">
        <f t="shared" si="1"/>
        <v>2</v>
      </c>
      <c r="V99" s="55">
        <f t="shared" si="1"/>
        <v>2</v>
      </c>
      <c r="W99" s="56">
        <f t="shared" si="1"/>
        <v>2</v>
      </c>
      <c r="X99" s="53">
        <f t="shared" si="1"/>
        <v>2</v>
      </c>
      <c r="Y99" s="53">
        <f t="shared" si="1"/>
        <v>2</v>
      </c>
      <c r="Z99" s="53">
        <f t="shared" si="1"/>
        <v>2</v>
      </c>
      <c r="AA99" s="53">
        <f t="shared" si="1"/>
        <v>2</v>
      </c>
      <c r="AB99" s="56">
        <f t="shared" si="1"/>
        <v>2</v>
      </c>
      <c r="AC99" s="25"/>
    </row>
    <row r="100" spans="1:29" ht="15" thickBot="1" thickTop="1">
      <c r="A100" s="39" t="s">
        <v>176</v>
      </c>
      <c r="B100" s="40">
        <f>((B94*2)+(B95*2)+(B96))/(B99*2)</f>
        <v>1</v>
      </c>
      <c r="C100" s="40">
        <f aca="true" t="shared" si="2" ref="C100:AB100">((C94*2)+(C95*2)+(C96))/(C99*2)</f>
        <v>1</v>
      </c>
      <c r="D100" s="41">
        <f t="shared" si="2"/>
        <v>1</v>
      </c>
      <c r="E100" s="94">
        <f t="shared" si="2"/>
        <v>1</v>
      </c>
      <c r="F100" s="40">
        <f t="shared" si="2"/>
        <v>1</v>
      </c>
      <c r="G100" s="40">
        <f t="shared" si="2"/>
        <v>1</v>
      </c>
      <c r="H100" s="40">
        <f t="shared" si="2"/>
        <v>1</v>
      </c>
      <c r="I100" s="40">
        <f t="shared" si="2"/>
        <v>1</v>
      </c>
      <c r="J100" s="93">
        <f t="shared" si="2"/>
        <v>1</v>
      </c>
      <c r="K100" s="40">
        <f t="shared" si="2"/>
        <v>1</v>
      </c>
      <c r="L100" s="40">
        <f t="shared" si="2"/>
        <v>1</v>
      </c>
      <c r="M100" s="41">
        <f t="shared" si="2"/>
        <v>1</v>
      </c>
      <c r="N100" s="94">
        <f t="shared" si="2"/>
        <v>1</v>
      </c>
      <c r="O100" s="40">
        <f t="shared" si="2"/>
        <v>1</v>
      </c>
      <c r="P100" s="40">
        <f t="shared" si="2"/>
        <v>1</v>
      </c>
      <c r="Q100" s="93">
        <f t="shared" si="2"/>
        <v>1</v>
      </c>
      <c r="R100" s="40">
        <f t="shared" si="2"/>
        <v>1</v>
      </c>
      <c r="S100" s="40">
        <f t="shared" si="2"/>
        <v>1</v>
      </c>
      <c r="T100" s="40">
        <f t="shared" si="2"/>
        <v>1</v>
      </c>
      <c r="U100" s="41">
        <f t="shared" si="2"/>
        <v>1</v>
      </c>
      <c r="V100" s="94">
        <f t="shared" si="2"/>
        <v>1</v>
      </c>
      <c r="W100" s="93">
        <f t="shared" si="2"/>
        <v>1</v>
      </c>
      <c r="X100" s="40">
        <f t="shared" si="2"/>
        <v>1</v>
      </c>
      <c r="Y100" s="40">
        <f t="shared" si="2"/>
        <v>1</v>
      </c>
      <c r="Z100" s="40">
        <f t="shared" si="2"/>
        <v>1</v>
      </c>
      <c r="AA100" s="40">
        <f t="shared" si="2"/>
        <v>1</v>
      </c>
      <c r="AB100" s="95">
        <f t="shared" si="2"/>
        <v>1</v>
      </c>
      <c r="AC100" s="42"/>
    </row>
    <row r="101" spans="1:13" ht="15" thickBot="1" thickTop="1">
      <c r="A101" s="43" t="s">
        <v>177</v>
      </c>
      <c r="B101" s="44">
        <f>AVERAGE(B100:D100)</f>
        <v>1</v>
      </c>
      <c r="C101" s="45">
        <f>AVERAGE(E100:J100)</f>
        <v>1</v>
      </c>
      <c r="D101" s="45">
        <f>AVERAGE(K100:M100)</f>
        <v>1</v>
      </c>
      <c r="E101" s="45">
        <f>AVERAGE(N100:Q100)</f>
        <v>1</v>
      </c>
      <c r="F101" s="45">
        <f>AVERAGE(R100:U100)</f>
        <v>1</v>
      </c>
      <c r="G101" s="45">
        <f>AVERAGE(V100:W100)</f>
        <v>1</v>
      </c>
      <c r="H101" s="45">
        <f>AVERAGE(X100:AB100)</f>
        <v>1</v>
      </c>
      <c r="I101" s="46"/>
      <c r="J101" s="47"/>
      <c r="K101" s="47"/>
      <c r="L101" s="47"/>
      <c r="M101" s="48"/>
    </row>
    <row r="102" spans="2:12" ht="15" thickBot="1" thickTop="1">
      <c r="B102" s="49" t="s">
        <v>113</v>
      </c>
      <c r="C102" s="50" t="s">
        <v>117</v>
      </c>
      <c r="D102" s="50" t="s">
        <v>123</v>
      </c>
      <c r="E102" s="50" t="s">
        <v>127</v>
      </c>
      <c r="F102" s="50" t="s">
        <v>132</v>
      </c>
      <c r="G102" s="50" t="s">
        <v>137</v>
      </c>
      <c r="H102" s="50" t="s">
        <v>159</v>
      </c>
      <c r="I102" s="51"/>
      <c r="J102" s="52"/>
      <c r="K102" s="52"/>
      <c r="L102" s="52"/>
    </row>
    <row r="103" spans="2:12" ht="13.5">
      <c r="B103" s="57"/>
      <c r="C103" s="58"/>
      <c r="D103" s="58"/>
      <c r="E103" s="58"/>
      <c r="F103" s="58"/>
      <c r="G103" s="58"/>
      <c r="H103" s="58"/>
      <c r="I103" s="52"/>
      <c r="J103" s="52"/>
      <c r="K103" s="52"/>
      <c r="L103" s="52"/>
    </row>
    <row r="104" spans="1:12" ht="14.25" thickBot="1">
      <c r="A104" s="13" t="s">
        <v>195</v>
      </c>
      <c r="B104" s="57"/>
      <c r="C104" s="58"/>
      <c r="D104" s="58"/>
      <c r="E104" s="58"/>
      <c r="F104" s="58"/>
      <c r="G104" s="58"/>
      <c r="H104" s="58"/>
      <c r="I104" s="52"/>
      <c r="J104" s="52"/>
      <c r="K104" s="52"/>
      <c r="L104" s="52"/>
    </row>
    <row r="105" spans="1:29" ht="13.5">
      <c r="A105" s="19" t="s">
        <v>178</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173</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174</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175</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179</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181</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176</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177</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113</v>
      </c>
      <c r="C113" s="50" t="s">
        <v>117</v>
      </c>
      <c r="D113" s="50" t="s">
        <v>123</v>
      </c>
      <c r="E113" s="50" t="s">
        <v>127</v>
      </c>
      <c r="F113" s="50" t="s">
        <v>132</v>
      </c>
      <c r="G113" s="50" t="s">
        <v>137</v>
      </c>
      <c r="H113" s="50" t="s">
        <v>159</v>
      </c>
      <c r="I113" s="51"/>
      <c r="J113" s="52"/>
      <c r="K113" s="52"/>
      <c r="L113" s="52"/>
    </row>
    <row r="114" spans="2:12" ht="13.5">
      <c r="B114" s="57"/>
      <c r="C114" s="58"/>
      <c r="D114" s="58"/>
      <c r="E114" s="58"/>
      <c r="F114" s="58"/>
      <c r="G114" s="58"/>
      <c r="H114" s="58"/>
      <c r="I114" s="52"/>
      <c r="J114" s="52"/>
      <c r="K114" s="52"/>
      <c r="L114" s="52"/>
    </row>
    <row r="115" spans="1:12" ht="14.25" thickBot="1">
      <c r="A115" s="13" t="s">
        <v>185</v>
      </c>
      <c r="B115" s="57"/>
      <c r="C115" s="58"/>
      <c r="D115" s="58"/>
      <c r="E115" s="58"/>
      <c r="F115" s="58"/>
      <c r="G115" s="58"/>
      <c r="H115" s="58"/>
      <c r="I115" s="52"/>
      <c r="J115" s="52"/>
      <c r="K115" s="52"/>
      <c r="L115" s="52"/>
    </row>
    <row r="116" spans="1:24" ht="15" customHeight="1">
      <c r="A116" s="19" t="s">
        <v>178</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f>'比較表'!H115</f>
        <v>0</v>
      </c>
      <c r="Q116" s="62"/>
      <c r="R116" s="62"/>
      <c r="S116" s="61"/>
      <c r="T116" s="60">
        <f>'比較表'!H117</f>
        <v>0</v>
      </c>
      <c r="U116" s="61">
        <f>'比較表'!H119</f>
        <v>0</v>
      </c>
      <c r="V116" s="60">
        <f>'比較表'!H121</f>
        <v>0</v>
      </c>
      <c r="W116" s="62">
        <f>'比較表'!H123</f>
        <v>0</v>
      </c>
      <c r="X116" s="61">
        <f>'比較表'!H125</f>
        <v>0</v>
      </c>
    </row>
    <row r="117" spans="1:24" ht="15" customHeight="1">
      <c r="A117" s="26" t="s">
        <v>173</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f>'比較表'!I115</f>
        <v>0</v>
      </c>
      <c r="Q117" s="66"/>
      <c r="R117" s="66"/>
      <c r="S117" s="65"/>
      <c r="T117" s="64">
        <f>'比較表'!I117</f>
        <v>0</v>
      </c>
      <c r="U117" s="65">
        <f>'比較表'!I119</f>
        <v>0</v>
      </c>
      <c r="V117" s="64">
        <f>'比較表'!I121</f>
        <v>0</v>
      </c>
      <c r="W117" s="66">
        <f>'比較表'!I123</f>
        <v>0</v>
      </c>
      <c r="X117" s="65">
        <f>'比較表'!I125</f>
        <v>0</v>
      </c>
    </row>
    <row r="118" spans="1:24" ht="15" customHeight="1">
      <c r="A118" s="26" t="s">
        <v>174</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f>'比較表'!J115</f>
        <v>0</v>
      </c>
      <c r="Q118" s="66"/>
      <c r="R118" s="66"/>
      <c r="S118" s="65"/>
      <c r="T118" s="64">
        <f>'比較表'!J117</f>
        <v>0</v>
      </c>
      <c r="U118" s="65">
        <f>'比較表'!J119</f>
        <v>0</v>
      </c>
      <c r="V118" s="64">
        <f>'比較表'!J121</f>
        <v>0</v>
      </c>
      <c r="W118" s="66">
        <f>'比較表'!J123</f>
        <v>0</v>
      </c>
      <c r="X118" s="65">
        <f>'比較表'!J125</f>
        <v>0</v>
      </c>
    </row>
    <row r="119" spans="1:24" ht="15" customHeight="1" thickBot="1">
      <c r="A119" s="32" t="s">
        <v>175</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f>'比較表'!K115</f>
        <v>0</v>
      </c>
      <c r="Q119" s="70"/>
      <c r="R119" s="70"/>
      <c r="S119" s="69"/>
      <c r="T119" s="68">
        <f>'比較表'!K117</f>
        <v>0</v>
      </c>
      <c r="U119" s="69">
        <f>'比較表'!K119</f>
        <v>0</v>
      </c>
      <c r="V119" s="68">
        <f>'比較表'!K121</f>
        <v>0</v>
      </c>
      <c r="W119" s="70">
        <f>'比較表'!K123</f>
        <v>0</v>
      </c>
      <c r="X119" s="69">
        <f>'比較表'!K125</f>
        <v>0</v>
      </c>
    </row>
    <row r="120" spans="1:25" ht="15" customHeight="1" thickBot="1" thickTop="1">
      <c r="A120" s="38" t="s">
        <v>179</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f>'比較表'!L115</f>
        <v>0</v>
      </c>
      <c r="Q120" s="70"/>
      <c r="R120" s="70"/>
      <c r="S120" s="69"/>
      <c r="T120" s="68">
        <f>'比較表'!L117</f>
        <v>0</v>
      </c>
      <c r="U120" s="69">
        <f>'比較表'!L119</f>
        <v>0</v>
      </c>
      <c r="V120" s="68">
        <f>'比較表'!L121</f>
        <v>0</v>
      </c>
      <c r="W120" s="70">
        <f>'比較表'!L123</f>
        <v>0</v>
      </c>
      <c r="X120" s="69">
        <f>'比較表'!L125</f>
        <v>0</v>
      </c>
      <c r="Y120" s="13">
        <f>SUM(B116:X120)</f>
        <v>0</v>
      </c>
    </row>
    <row r="121" spans="1:24" s="72" customFormat="1" ht="15" customHeight="1" thickBot="1" thickTop="1">
      <c r="A121" s="39" t="s">
        <v>176</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f t="shared" si="5"/>
        <v>0</v>
      </c>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177</v>
      </c>
      <c r="B122" s="73">
        <f>AVERAGE(B121)</f>
        <v>0</v>
      </c>
      <c r="C122" s="74">
        <f>AVERAGE(C121:D121)</f>
        <v>0</v>
      </c>
      <c r="D122" s="74">
        <f>AVERAGE(E121:H121)</f>
        <v>0</v>
      </c>
      <c r="E122" s="75">
        <f>AVERAGE(I121:P121)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182</v>
      </c>
      <c r="C123" s="79" t="s">
        <v>183</v>
      </c>
      <c r="D123" s="79" t="s">
        <v>147</v>
      </c>
      <c r="E123" s="80" t="s">
        <v>151</v>
      </c>
      <c r="F123" s="79" t="s">
        <v>184</v>
      </c>
      <c r="G123" s="79" t="s">
        <v>155</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194</v>
      </c>
      <c r="B125" s="57"/>
      <c r="C125" s="58"/>
      <c r="D125" s="58"/>
      <c r="E125" s="58"/>
      <c r="F125" s="58"/>
      <c r="G125" s="58"/>
      <c r="H125" s="58"/>
      <c r="I125" s="52"/>
      <c r="J125" s="52"/>
      <c r="K125" s="52"/>
      <c r="L125" s="52"/>
    </row>
    <row r="126" spans="1:24" ht="15" customHeight="1">
      <c r="A126" s="19" t="s">
        <v>178</v>
      </c>
      <c r="B126" s="59">
        <f>'比較表'!H88</f>
        <v>1</v>
      </c>
      <c r="C126" s="60">
        <f>'比較表'!H90</f>
        <v>0</v>
      </c>
      <c r="D126" s="61">
        <f>'比較表'!H92</f>
        <v>0</v>
      </c>
      <c r="E126" s="60">
        <f>'比較表'!H94</f>
        <v>0</v>
      </c>
      <c r="F126" s="62">
        <f>'比較表'!H96</f>
        <v>1</v>
      </c>
      <c r="G126" s="62">
        <f>'比較表'!H98</f>
        <v>0</v>
      </c>
      <c r="H126" s="61">
        <f>'比較表'!H100</f>
        <v>0</v>
      </c>
      <c r="I126" s="60">
        <f>'比較表'!H102</f>
        <v>1</v>
      </c>
      <c r="J126" s="62">
        <f>'比較表'!H104</f>
        <v>1</v>
      </c>
      <c r="K126" s="62">
        <f>'比較表'!H106</f>
        <v>2</v>
      </c>
      <c r="L126" s="62">
        <f>'比較表'!H108</f>
        <v>0</v>
      </c>
      <c r="M126" s="62">
        <f>'比較表'!H110</f>
        <v>0</v>
      </c>
      <c r="N126" s="62">
        <f>'比較表'!H112</f>
        <v>0</v>
      </c>
      <c r="O126" s="62">
        <f>'比較表'!H114</f>
        <v>0</v>
      </c>
      <c r="P126" s="62">
        <f>'比較表'!H116</f>
        <v>1</v>
      </c>
      <c r="Q126" s="62"/>
      <c r="R126" s="62"/>
      <c r="S126" s="61"/>
      <c r="T126" s="60">
        <f>'比較表'!H118</f>
        <v>0</v>
      </c>
      <c r="U126" s="61">
        <f>'比較表'!H120</f>
        <v>1</v>
      </c>
      <c r="V126" s="60">
        <f>'比較表'!H122</f>
        <v>0</v>
      </c>
      <c r="W126" s="62">
        <f>'比較表'!H124</f>
        <v>0</v>
      </c>
      <c r="X126" s="61">
        <f>'比較表'!H126</f>
        <v>1</v>
      </c>
    </row>
    <row r="127" spans="1:24" ht="15" customHeight="1">
      <c r="A127" s="26" t="s">
        <v>173</v>
      </c>
      <c r="B127" s="63">
        <f>'比較表'!I88</f>
        <v>1</v>
      </c>
      <c r="C127" s="64">
        <f>'比較表'!I90</f>
        <v>2</v>
      </c>
      <c r="D127" s="65">
        <f>'比較表'!I92</f>
        <v>2</v>
      </c>
      <c r="E127" s="64">
        <f>'比較表'!I94</f>
        <v>2</v>
      </c>
      <c r="F127" s="66">
        <f>'比較表'!I96</f>
        <v>1</v>
      </c>
      <c r="G127" s="66">
        <f>'比較表'!I98</f>
        <v>2</v>
      </c>
      <c r="H127" s="65">
        <f>'比較表'!I100</f>
        <v>2</v>
      </c>
      <c r="I127" s="64">
        <f>'比較表'!I102</f>
        <v>1</v>
      </c>
      <c r="J127" s="66">
        <f>'比較表'!I104</f>
        <v>1</v>
      </c>
      <c r="K127" s="66">
        <f>'比較表'!I106</f>
        <v>0</v>
      </c>
      <c r="L127" s="66">
        <f>'比較表'!I108</f>
        <v>2</v>
      </c>
      <c r="M127" s="66">
        <f>'比較表'!I110</f>
        <v>2</v>
      </c>
      <c r="N127" s="66">
        <f>'比較表'!I112</f>
        <v>2</v>
      </c>
      <c r="O127" s="66">
        <f>'比較表'!I114</f>
        <v>2</v>
      </c>
      <c r="P127" s="66">
        <f>'比較表'!I116</f>
        <v>1</v>
      </c>
      <c r="Q127" s="66"/>
      <c r="R127" s="66"/>
      <c r="S127" s="65"/>
      <c r="T127" s="64">
        <f>'比較表'!I118</f>
        <v>2</v>
      </c>
      <c r="U127" s="65">
        <f>'比較表'!I120</f>
        <v>1</v>
      </c>
      <c r="V127" s="64">
        <f>'比較表'!I122</f>
        <v>2</v>
      </c>
      <c r="W127" s="66">
        <f>'比較表'!I124</f>
        <v>2</v>
      </c>
      <c r="X127" s="65">
        <f>'比較表'!I126</f>
        <v>1</v>
      </c>
    </row>
    <row r="128" spans="1:24" ht="15" customHeight="1">
      <c r="A128" s="26" t="s">
        <v>174</v>
      </c>
      <c r="B128" s="63">
        <f>'比較表'!J88</f>
        <v>0</v>
      </c>
      <c r="C128" s="64">
        <f>'比較表'!J90</f>
        <v>0</v>
      </c>
      <c r="D128" s="65">
        <f>'比較表'!J92</f>
        <v>0</v>
      </c>
      <c r="E128" s="64">
        <f>'比較表'!J94</f>
        <v>0</v>
      </c>
      <c r="F128" s="66">
        <f>'比較表'!J96</f>
        <v>0</v>
      </c>
      <c r="G128" s="66">
        <f>'比較表'!J98</f>
        <v>0</v>
      </c>
      <c r="H128" s="65">
        <f>'比較表'!J100</f>
        <v>0</v>
      </c>
      <c r="I128" s="64">
        <f>'比較表'!J102</f>
        <v>0</v>
      </c>
      <c r="J128" s="66">
        <f>'比較表'!J104</f>
        <v>0</v>
      </c>
      <c r="K128" s="66">
        <f>'比較表'!J106</f>
        <v>0</v>
      </c>
      <c r="L128" s="66">
        <f>'比較表'!J108</f>
        <v>0</v>
      </c>
      <c r="M128" s="66">
        <f>'比較表'!J110</f>
        <v>0</v>
      </c>
      <c r="N128" s="66">
        <f>'比較表'!J112</f>
        <v>0</v>
      </c>
      <c r="O128" s="66">
        <f>'比較表'!J114</f>
        <v>0</v>
      </c>
      <c r="P128" s="66">
        <f>'比較表'!J116</f>
        <v>0</v>
      </c>
      <c r="Q128" s="66"/>
      <c r="R128" s="66"/>
      <c r="S128" s="65"/>
      <c r="T128" s="64">
        <f>'比較表'!J118</f>
        <v>0</v>
      </c>
      <c r="U128" s="65">
        <f>'比較表'!J120</f>
        <v>0</v>
      </c>
      <c r="V128" s="64">
        <f>'比較表'!J122</f>
        <v>0</v>
      </c>
      <c r="W128" s="66">
        <f>'比較表'!J124</f>
        <v>0</v>
      </c>
      <c r="X128" s="65">
        <f>'比較表'!J126</f>
        <v>0</v>
      </c>
    </row>
    <row r="129" spans="1:24" ht="15" customHeight="1" thickBot="1">
      <c r="A129" s="32" t="s">
        <v>175</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f>'比較表'!K116</f>
        <v>0</v>
      </c>
      <c r="Q129" s="70"/>
      <c r="R129" s="70"/>
      <c r="S129" s="69"/>
      <c r="T129" s="68">
        <f>'比較表'!K118</f>
        <v>0</v>
      </c>
      <c r="U129" s="69">
        <f>'比較表'!K120</f>
        <v>0</v>
      </c>
      <c r="V129" s="68">
        <f>'比較表'!K122</f>
        <v>0</v>
      </c>
      <c r="W129" s="70">
        <f>'比較表'!K124</f>
        <v>0</v>
      </c>
      <c r="X129" s="69">
        <f>'比較表'!K126</f>
        <v>0</v>
      </c>
    </row>
    <row r="130" spans="1:24" ht="15" customHeight="1" thickBot="1" thickTop="1">
      <c r="A130" s="38" t="s">
        <v>179</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f>'比較表'!L116</f>
        <v>0</v>
      </c>
      <c r="Q130" s="70"/>
      <c r="R130" s="70"/>
      <c r="S130" s="69"/>
      <c r="T130" s="68">
        <f>'比較表'!L118</f>
        <v>0</v>
      </c>
      <c r="U130" s="69">
        <f>'比較表'!L120</f>
        <v>0</v>
      </c>
      <c r="V130" s="68">
        <f>'比較表'!L122</f>
        <v>0</v>
      </c>
      <c r="W130" s="70">
        <f>'比較表'!L124</f>
        <v>0</v>
      </c>
      <c r="X130" s="69">
        <f>'比較表'!L126</f>
        <v>0</v>
      </c>
    </row>
    <row r="131" spans="1:24" ht="15" customHeight="1" thickBot="1" thickTop="1">
      <c r="A131" s="38" t="s">
        <v>181</v>
      </c>
      <c r="B131" s="84">
        <f>SUM(B126:B130)</f>
        <v>2</v>
      </c>
      <c r="C131" s="85">
        <f aca="true" t="shared" si="6" ref="C131:X131">SUM(C126:C130)</f>
        <v>2</v>
      </c>
      <c r="D131" s="86">
        <f t="shared" si="6"/>
        <v>2</v>
      </c>
      <c r="E131" s="85">
        <f t="shared" si="6"/>
        <v>2</v>
      </c>
      <c r="F131" s="87">
        <f t="shared" si="6"/>
        <v>2</v>
      </c>
      <c r="G131" s="87">
        <f t="shared" si="6"/>
        <v>2</v>
      </c>
      <c r="H131" s="86">
        <f t="shared" si="6"/>
        <v>2</v>
      </c>
      <c r="I131" s="85">
        <f t="shared" si="6"/>
        <v>2</v>
      </c>
      <c r="J131" s="87">
        <f t="shared" si="6"/>
        <v>2</v>
      </c>
      <c r="K131" s="87">
        <f t="shared" si="6"/>
        <v>2</v>
      </c>
      <c r="L131" s="87">
        <f t="shared" si="6"/>
        <v>2</v>
      </c>
      <c r="M131" s="87">
        <f t="shared" si="6"/>
        <v>2</v>
      </c>
      <c r="N131" s="87">
        <f t="shared" si="6"/>
        <v>2</v>
      </c>
      <c r="O131" s="87">
        <f t="shared" si="6"/>
        <v>2</v>
      </c>
      <c r="P131" s="87">
        <f t="shared" si="6"/>
        <v>2</v>
      </c>
      <c r="Q131" s="87"/>
      <c r="R131" s="87"/>
      <c r="S131" s="86"/>
      <c r="T131" s="85">
        <f t="shared" si="6"/>
        <v>2</v>
      </c>
      <c r="U131" s="86">
        <f t="shared" si="6"/>
        <v>2</v>
      </c>
      <c r="V131" s="85">
        <f t="shared" si="6"/>
        <v>2</v>
      </c>
      <c r="W131" s="87">
        <f t="shared" si="6"/>
        <v>2</v>
      </c>
      <c r="X131" s="86">
        <f t="shared" si="6"/>
        <v>2</v>
      </c>
    </row>
    <row r="132" spans="1:24" s="72" customFormat="1" ht="15" customHeight="1" thickBot="1" thickTop="1">
      <c r="A132" s="39" t="s">
        <v>176</v>
      </c>
      <c r="B132" s="41">
        <f>((B126*2)+(B127*2)+(B128))/(B131*2)</f>
        <v>1</v>
      </c>
      <c r="C132" s="94">
        <f aca="true" t="shared" si="7" ref="C132:X132">((C126*2)+(C127*2)+(C128))/(C131*2)</f>
        <v>1</v>
      </c>
      <c r="D132" s="103">
        <f t="shared" si="7"/>
        <v>1</v>
      </c>
      <c r="E132" s="94">
        <f t="shared" si="7"/>
        <v>1</v>
      </c>
      <c r="F132" s="104">
        <f t="shared" si="7"/>
        <v>1</v>
      </c>
      <c r="G132" s="104">
        <f t="shared" si="7"/>
        <v>1</v>
      </c>
      <c r="H132" s="103">
        <f t="shared" si="7"/>
        <v>1</v>
      </c>
      <c r="I132" s="94">
        <f t="shared" si="7"/>
        <v>1</v>
      </c>
      <c r="J132" s="104">
        <f t="shared" si="7"/>
        <v>1</v>
      </c>
      <c r="K132" s="104">
        <f t="shared" si="7"/>
        <v>1</v>
      </c>
      <c r="L132" s="104">
        <f t="shared" si="7"/>
        <v>1</v>
      </c>
      <c r="M132" s="104">
        <f t="shared" si="7"/>
        <v>1</v>
      </c>
      <c r="N132" s="104">
        <f t="shared" si="7"/>
        <v>1</v>
      </c>
      <c r="O132" s="104">
        <f t="shared" si="7"/>
        <v>1</v>
      </c>
      <c r="P132" s="104">
        <f t="shared" si="7"/>
        <v>1</v>
      </c>
      <c r="Q132" s="104"/>
      <c r="R132" s="104"/>
      <c r="S132" s="103"/>
      <c r="T132" s="94">
        <f t="shared" si="7"/>
        <v>1</v>
      </c>
      <c r="U132" s="103">
        <f t="shared" si="7"/>
        <v>1</v>
      </c>
      <c r="V132" s="94">
        <f t="shared" si="7"/>
        <v>1</v>
      </c>
      <c r="W132" s="104">
        <f t="shared" si="7"/>
        <v>1</v>
      </c>
      <c r="X132" s="103">
        <f t="shared" si="7"/>
        <v>1</v>
      </c>
    </row>
    <row r="133" spans="1:24" s="78" customFormat="1" ht="15" customHeight="1" thickBot="1" thickTop="1">
      <c r="A133" s="106" t="s">
        <v>177</v>
      </c>
      <c r="B133" s="73">
        <f>AVERAGE(B132)</f>
        <v>1</v>
      </c>
      <c r="C133" s="74">
        <f>AVERAGE(C132:D132)</f>
        <v>1</v>
      </c>
      <c r="D133" s="74">
        <f>AVERAGE(E132:H132)</f>
        <v>1</v>
      </c>
      <c r="E133" s="75">
        <f>AVERAGE(I132:P132)</f>
        <v>1</v>
      </c>
      <c r="F133" s="76">
        <f>AVERAGE(T132:U132)</f>
        <v>1</v>
      </c>
      <c r="G133" s="76">
        <f>AVERAGE(V132:X132)</f>
        <v>1</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182</v>
      </c>
      <c r="C134" s="79" t="s">
        <v>183</v>
      </c>
      <c r="D134" s="79" t="s">
        <v>147</v>
      </c>
      <c r="E134" s="80" t="s">
        <v>151</v>
      </c>
      <c r="F134" s="79" t="s">
        <v>184</v>
      </c>
      <c r="G134" s="79" t="s">
        <v>155</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236</v>
      </c>
    </row>
    <row r="137" spans="1:29" ht="13.5">
      <c r="A137" s="19" t="s">
        <v>178</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173</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174</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175</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179</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176</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177</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113</v>
      </c>
      <c r="C144" s="50" t="s">
        <v>117</v>
      </c>
      <c r="D144" s="50" t="s">
        <v>123</v>
      </c>
      <c r="E144" s="50" t="s">
        <v>127</v>
      </c>
      <c r="F144" s="50" t="s">
        <v>132</v>
      </c>
      <c r="G144" s="50" t="s">
        <v>137</v>
      </c>
      <c r="H144" s="79" t="s">
        <v>159</v>
      </c>
      <c r="I144" s="52"/>
      <c r="J144" s="52"/>
      <c r="K144" s="52"/>
      <c r="L144" s="52"/>
    </row>
    <row r="146" ht="14.25" thickBot="1">
      <c r="A146" s="13" t="s">
        <v>237</v>
      </c>
    </row>
    <row r="147" spans="1:29" ht="13.5">
      <c r="A147" s="19" t="s">
        <v>178</v>
      </c>
      <c r="B147" s="20">
        <f>'比較表'!M7</f>
        <v>0</v>
      </c>
      <c r="C147" s="21">
        <f>'比較表'!M10</f>
        <v>1</v>
      </c>
      <c r="D147" s="22">
        <f>'比較表'!M13</f>
        <v>1</v>
      </c>
      <c r="E147" s="23">
        <f>'比較表'!M16</f>
        <v>1</v>
      </c>
      <c r="F147" s="21">
        <f>'比較表'!M19</f>
        <v>0</v>
      </c>
      <c r="G147" s="21"/>
      <c r="H147" s="21">
        <f>'比較表'!M25</f>
        <v>1</v>
      </c>
      <c r="I147" s="22">
        <f>'比較表'!M28</f>
        <v>0</v>
      </c>
      <c r="J147" s="24">
        <f>'比較表'!M31</f>
        <v>0</v>
      </c>
      <c r="K147" s="20">
        <f>'比較表'!M34</f>
        <v>0</v>
      </c>
      <c r="L147" s="21">
        <f>'比較表'!M37</f>
        <v>1</v>
      </c>
      <c r="M147" s="22">
        <f>'比較表'!M40</f>
        <v>1</v>
      </c>
      <c r="N147" s="23">
        <f>'比較表'!M43</f>
        <v>1</v>
      </c>
      <c r="O147" s="21">
        <f>'比較表'!M46</f>
        <v>0</v>
      </c>
      <c r="P147" s="21">
        <f>'比較表'!M49</f>
        <v>0</v>
      </c>
      <c r="Q147" s="24">
        <f>'比較表'!M52</f>
        <v>1</v>
      </c>
      <c r="R147" s="20">
        <f>'比較表'!M55</f>
        <v>0</v>
      </c>
      <c r="S147" s="21">
        <f>'比較表'!M58</f>
        <v>0</v>
      </c>
      <c r="T147" s="21">
        <f>'比較表'!M61</f>
        <v>0</v>
      </c>
      <c r="U147" s="22">
        <f>'比較表'!M64</f>
        <v>0</v>
      </c>
      <c r="V147" s="23">
        <f>'比較表'!M67</f>
        <v>0</v>
      </c>
      <c r="W147" s="24">
        <f>'比較表'!M70</f>
        <v>0</v>
      </c>
      <c r="X147" s="20">
        <f>'比較表'!M73</f>
        <v>2</v>
      </c>
      <c r="Y147" s="21">
        <f>'比較表'!M76</f>
        <v>0</v>
      </c>
      <c r="Z147" s="21">
        <f>'比較表'!M79</f>
        <v>2</v>
      </c>
      <c r="AA147" s="21">
        <f>'比較表'!M82</f>
        <v>1</v>
      </c>
      <c r="AB147" s="24">
        <f>'比較表'!M85</f>
        <v>0</v>
      </c>
      <c r="AC147" s="25"/>
    </row>
    <row r="148" spans="1:29" ht="13.5">
      <c r="A148" s="26" t="s">
        <v>173</v>
      </c>
      <c r="B148" s="27">
        <f>'比較表'!N7</f>
        <v>2</v>
      </c>
      <c r="C148" s="28">
        <f>'比較表'!N10</f>
        <v>1</v>
      </c>
      <c r="D148" s="29">
        <f>'比較表'!N13</f>
        <v>1</v>
      </c>
      <c r="E148" s="30">
        <f>'比較表'!N16</f>
        <v>1</v>
      </c>
      <c r="F148" s="28">
        <f>'比較表'!N19</f>
        <v>2</v>
      </c>
      <c r="G148" s="28"/>
      <c r="H148" s="28">
        <f>'比較表'!N25</f>
        <v>1</v>
      </c>
      <c r="I148" s="29">
        <f>'比較表'!N28</f>
        <v>2</v>
      </c>
      <c r="J148" s="31">
        <f>'比較表'!N31</f>
        <v>2</v>
      </c>
      <c r="K148" s="27">
        <f>'比較表'!N34</f>
        <v>2</v>
      </c>
      <c r="L148" s="28">
        <f>'比較表'!N37</f>
        <v>1</v>
      </c>
      <c r="M148" s="29">
        <f>'比較表'!N40</f>
        <v>1</v>
      </c>
      <c r="N148" s="30">
        <f>'比較表'!N43</f>
        <v>0</v>
      </c>
      <c r="O148" s="28">
        <f>'比較表'!N46</f>
        <v>2</v>
      </c>
      <c r="P148" s="28">
        <f>'比較表'!N49</f>
        <v>2</v>
      </c>
      <c r="Q148" s="31">
        <f>'比較表'!N52</f>
        <v>1</v>
      </c>
      <c r="R148" s="27">
        <f>'比較表'!N55</f>
        <v>2</v>
      </c>
      <c r="S148" s="28">
        <f>'比較表'!N58</f>
        <v>1</v>
      </c>
      <c r="T148" s="28">
        <f>'比較表'!N61</f>
        <v>2</v>
      </c>
      <c r="U148" s="29">
        <f>'比較表'!N64</f>
        <v>2</v>
      </c>
      <c r="V148" s="30">
        <f>'比較表'!N67</f>
        <v>2</v>
      </c>
      <c r="W148" s="31">
        <f>'比較表'!N70</f>
        <v>2</v>
      </c>
      <c r="X148" s="27">
        <f>'比較表'!N73</f>
        <v>0</v>
      </c>
      <c r="Y148" s="28">
        <f>'比較表'!N76</f>
        <v>2</v>
      </c>
      <c r="Z148" s="28">
        <f>'比較表'!N79</f>
        <v>0</v>
      </c>
      <c r="AA148" s="28">
        <f>'比較表'!N82</f>
        <v>1</v>
      </c>
      <c r="AB148" s="31">
        <f>'比較表'!N85</f>
        <v>2</v>
      </c>
      <c r="AC148" s="25"/>
    </row>
    <row r="149" spans="1:29" ht="13.5">
      <c r="A149" s="26" t="s">
        <v>174</v>
      </c>
      <c r="B149" s="27">
        <f>'比較表'!O7</f>
        <v>0</v>
      </c>
      <c r="C149" s="28">
        <f>'比較表'!O10</f>
        <v>0</v>
      </c>
      <c r="D149" s="29">
        <f>'比較表'!O13</f>
        <v>0</v>
      </c>
      <c r="E149" s="30">
        <f>'比較表'!O16</f>
        <v>0</v>
      </c>
      <c r="F149" s="28">
        <f>'比較表'!O19</f>
        <v>0</v>
      </c>
      <c r="G149" s="28"/>
      <c r="H149" s="28">
        <f>'比較表'!O25</f>
        <v>0</v>
      </c>
      <c r="I149" s="29">
        <f>'比較表'!O28</f>
        <v>0</v>
      </c>
      <c r="J149" s="31">
        <f>'比較表'!O31</f>
        <v>0</v>
      </c>
      <c r="K149" s="27">
        <f>'比較表'!O34</f>
        <v>0</v>
      </c>
      <c r="L149" s="28">
        <f>'比較表'!O37</f>
        <v>0</v>
      </c>
      <c r="M149" s="29">
        <f>'比較表'!O40</f>
        <v>0</v>
      </c>
      <c r="N149" s="30">
        <f>'比較表'!O43</f>
        <v>1</v>
      </c>
      <c r="O149" s="28">
        <f>'比較表'!O46</f>
        <v>0</v>
      </c>
      <c r="P149" s="28">
        <f>'比較表'!O49</f>
        <v>0</v>
      </c>
      <c r="Q149" s="31">
        <f>'比較表'!O52</f>
        <v>0</v>
      </c>
      <c r="R149" s="27">
        <f>'比較表'!O55</f>
        <v>0</v>
      </c>
      <c r="S149" s="28">
        <f>'比較表'!O58</f>
        <v>1</v>
      </c>
      <c r="T149" s="28">
        <f>'比較表'!O61</f>
        <v>0</v>
      </c>
      <c r="U149" s="29">
        <f>'比較表'!O64</f>
        <v>0</v>
      </c>
      <c r="V149" s="30">
        <f>'比較表'!O67</f>
        <v>0</v>
      </c>
      <c r="W149" s="31">
        <f>'比較表'!O70</f>
        <v>0</v>
      </c>
      <c r="X149" s="27">
        <f>'比較表'!O73</f>
        <v>0</v>
      </c>
      <c r="Y149" s="28">
        <f>'比較表'!O76</f>
        <v>0</v>
      </c>
      <c r="Z149" s="28">
        <f>'比較表'!O79</f>
        <v>0</v>
      </c>
      <c r="AA149" s="28">
        <f>'比較表'!O82</f>
        <v>0</v>
      </c>
      <c r="AB149" s="31">
        <f>'比較表'!O85</f>
        <v>0</v>
      </c>
      <c r="AC149" s="25"/>
    </row>
    <row r="150" spans="1:29" ht="14.25" thickBot="1">
      <c r="A150" s="32" t="s">
        <v>175</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179</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181</v>
      </c>
      <c r="B152" s="53">
        <f>SUM(B147:B151)</f>
        <v>2</v>
      </c>
      <c r="C152" s="53">
        <f aca="true" t="shared" si="9" ref="C152:AB152">SUM(C147:C151)</f>
        <v>2</v>
      </c>
      <c r="D152" s="54">
        <f t="shared" si="9"/>
        <v>2</v>
      </c>
      <c r="E152" s="55">
        <f t="shared" si="9"/>
        <v>2</v>
      </c>
      <c r="F152" s="53">
        <f t="shared" si="9"/>
        <v>2</v>
      </c>
      <c r="G152" s="53"/>
      <c r="H152" s="53">
        <f t="shared" si="9"/>
        <v>2</v>
      </c>
      <c r="I152" s="53">
        <f t="shared" si="9"/>
        <v>2</v>
      </c>
      <c r="J152" s="56">
        <f t="shared" si="9"/>
        <v>2</v>
      </c>
      <c r="K152" s="53">
        <f t="shared" si="9"/>
        <v>2</v>
      </c>
      <c r="L152" s="53">
        <f t="shared" si="9"/>
        <v>2</v>
      </c>
      <c r="M152" s="54">
        <f t="shared" si="9"/>
        <v>2</v>
      </c>
      <c r="N152" s="55">
        <f t="shared" si="9"/>
        <v>2</v>
      </c>
      <c r="O152" s="53">
        <f t="shared" si="9"/>
        <v>2</v>
      </c>
      <c r="P152" s="53">
        <f t="shared" si="9"/>
        <v>2</v>
      </c>
      <c r="Q152" s="56">
        <f t="shared" si="9"/>
        <v>2</v>
      </c>
      <c r="R152" s="53">
        <f t="shared" si="9"/>
        <v>2</v>
      </c>
      <c r="S152" s="53">
        <f t="shared" si="9"/>
        <v>2</v>
      </c>
      <c r="T152" s="53">
        <f t="shared" si="9"/>
        <v>2</v>
      </c>
      <c r="U152" s="54">
        <f t="shared" si="9"/>
        <v>2</v>
      </c>
      <c r="V152" s="55">
        <f t="shared" si="9"/>
        <v>2</v>
      </c>
      <c r="W152" s="56">
        <f t="shared" si="9"/>
        <v>2</v>
      </c>
      <c r="X152" s="53">
        <f t="shared" si="9"/>
        <v>2</v>
      </c>
      <c r="Y152" s="53">
        <f t="shared" si="9"/>
        <v>2</v>
      </c>
      <c r="Z152" s="53">
        <f t="shared" si="9"/>
        <v>2</v>
      </c>
      <c r="AA152" s="53">
        <f t="shared" si="9"/>
        <v>2</v>
      </c>
      <c r="AB152" s="56">
        <f t="shared" si="9"/>
        <v>2</v>
      </c>
      <c r="AC152" s="25"/>
    </row>
    <row r="153" spans="1:29" ht="15" thickBot="1" thickTop="1">
      <c r="A153" s="39" t="s">
        <v>176</v>
      </c>
      <c r="B153" s="40">
        <f>((B147*2)+(B148*2)+(B149))/(B152*2)</f>
        <v>1</v>
      </c>
      <c r="C153" s="40">
        <f aca="true" t="shared" si="10" ref="C153:AB153">((C147*2)+(C148*2)+(C149))/(C152*2)</f>
        <v>1</v>
      </c>
      <c r="D153" s="40">
        <f t="shared" si="10"/>
        <v>1</v>
      </c>
      <c r="E153" s="40">
        <f t="shared" si="10"/>
        <v>1</v>
      </c>
      <c r="F153" s="40">
        <f t="shared" si="10"/>
        <v>1</v>
      </c>
      <c r="G153" s="40"/>
      <c r="H153" s="40">
        <f t="shared" si="10"/>
        <v>1</v>
      </c>
      <c r="I153" s="40">
        <f t="shared" si="10"/>
        <v>1</v>
      </c>
      <c r="J153" s="40">
        <f t="shared" si="10"/>
        <v>1</v>
      </c>
      <c r="K153" s="40">
        <f t="shared" si="10"/>
        <v>1</v>
      </c>
      <c r="L153" s="40">
        <f t="shared" si="10"/>
        <v>1</v>
      </c>
      <c r="M153" s="40">
        <f t="shared" si="10"/>
        <v>1</v>
      </c>
      <c r="N153" s="40">
        <f t="shared" si="10"/>
        <v>0.75</v>
      </c>
      <c r="O153" s="40">
        <f t="shared" si="10"/>
        <v>1</v>
      </c>
      <c r="P153" s="40">
        <f t="shared" si="10"/>
        <v>1</v>
      </c>
      <c r="Q153" s="40">
        <f t="shared" si="10"/>
        <v>1</v>
      </c>
      <c r="R153" s="40">
        <f t="shared" si="10"/>
        <v>1</v>
      </c>
      <c r="S153" s="40">
        <f t="shared" si="10"/>
        <v>0.75</v>
      </c>
      <c r="T153" s="40">
        <f t="shared" si="10"/>
        <v>1</v>
      </c>
      <c r="U153" s="40">
        <f t="shared" si="10"/>
        <v>1</v>
      </c>
      <c r="V153" s="40">
        <f t="shared" si="10"/>
        <v>1</v>
      </c>
      <c r="W153" s="40">
        <f t="shared" si="10"/>
        <v>1</v>
      </c>
      <c r="X153" s="40">
        <f t="shared" si="10"/>
        <v>1</v>
      </c>
      <c r="Y153" s="40">
        <f t="shared" si="10"/>
        <v>1</v>
      </c>
      <c r="Z153" s="40">
        <f t="shared" si="10"/>
        <v>1</v>
      </c>
      <c r="AA153" s="40">
        <f t="shared" si="10"/>
        <v>1</v>
      </c>
      <c r="AB153" s="40">
        <f t="shared" si="10"/>
        <v>1</v>
      </c>
      <c r="AC153" s="42"/>
    </row>
    <row r="154" spans="1:13" ht="15" thickBot="1" thickTop="1">
      <c r="A154" s="43" t="s">
        <v>177</v>
      </c>
      <c r="B154" s="44">
        <f>AVERAGE(B153:D153)</f>
        <v>1</v>
      </c>
      <c r="C154" s="45">
        <f>AVERAGE(E153:J153)</f>
        <v>1</v>
      </c>
      <c r="D154" s="45">
        <f>AVERAGE(K153:M153)</f>
        <v>1</v>
      </c>
      <c r="E154" s="45">
        <f>AVERAGE(N153:Q153)</f>
        <v>0.9375</v>
      </c>
      <c r="F154" s="45">
        <f>AVERAGE(R153:U153)</f>
        <v>0.9375</v>
      </c>
      <c r="G154" s="45">
        <f>AVERAGE(V153:W153)</f>
        <v>1</v>
      </c>
      <c r="H154" s="45">
        <f>AVERAGE(X153:AB153)</f>
        <v>1</v>
      </c>
      <c r="I154" s="46"/>
      <c r="J154" s="47"/>
      <c r="K154" s="47"/>
      <c r="L154" s="47"/>
      <c r="M154" s="48"/>
    </row>
    <row r="155" spans="2:12" ht="15" thickBot="1" thickTop="1">
      <c r="B155" s="49" t="s">
        <v>113</v>
      </c>
      <c r="C155" s="50" t="s">
        <v>117</v>
      </c>
      <c r="D155" s="50" t="s">
        <v>123</v>
      </c>
      <c r="E155" s="50" t="s">
        <v>127</v>
      </c>
      <c r="F155" s="50" t="s">
        <v>132</v>
      </c>
      <c r="G155" s="50" t="s">
        <v>137</v>
      </c>
      <c r="H155" s="50" t="s">
        <v>159</v>
      </c>
      <c r="I155" s="51"/>
      <c r="J155" s="52"/>
      <c r="K155" s="52"/>
      <c r="L155" s="52"/>
    </row>
    <row r="156" spans="2:12" ht="13.5">
      <c r="B156" s="57"/>
      <c r="C156" s="58"/>
      <c r="D156" s="58"/>
      <c r="E156" s="58"/>
      <c r="F156" s="58"/>
      <c r="G156" s="58"/>
      <c r="H156" s="58"/>
      <c r="I156" s="52"/>
      <c r="J156" s="52"/>
      <c r="K156" s="52"/>
      <c r="L156" s="52"/>
    </row>
    <row r="157" spans="1:12" ht="14.25" thickBot="1">
      <c r="A157" s="13" t="s">
        <v>238</v>
      </c>
      <c r="B157" s="57"/>
      <c r="C157" s="58"/>
      <c r="D157" s="58"/>
      <c r="E157" s="58"/>
      <c r="F157" s="58"/>
      <c r="G157" s="58"/>
      <c r="H157" s="58"/>
      <c r="I157" s="52"/>
      <c r="J157" s="52"/>
      <c r="K157" s="52"/>
      <c r="L157" s="52"/>
    </row>
    <row r="158" spans="1:29" ht="13.5">
      <c r="A158" s="19" t="s">
        <v>178</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173</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174</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175</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179</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181</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176</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177</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113</v>
      </c>
      <c r="C166" s="50" t="s">
        <v>117</v>
      </c>
      <c r="D166" s="50" t="s">
        <v>123</v>
      </c>
      <c r="E166" s="50" t="s">
        <v>127</v>
      </c>
      <c r="F166" s="50" t="s">
        <v>132</v>
      </c>
      <c r="G166" s="50" t="s">
        <v>137</v>
      </c>
      <c r="H166" s="50" t="s">
        <v>159</v>
      </c>
      <c r="I166" s="51"/>
      <c r="J166" s="52"/>
      <c r="K166" s="52"/>
      <c r="L166" s="52"/>
    </row>
    <row r="168" spans="1:12" ht="14.25" thickBot="1">
      <c r="A168" s="13" t="s">
        <v>239</v>
      </c>
      <c r="B168" s="57"/>
      <c r="C168" s="58"/>
      <c r="D168" s="58"/>
      <c r="E168" s="58"/>
      <c r="F168" s="58"/>
      <c r="G168" s="58"/>
      <c r="H168" s="58"/>
      <c r="I168" s="52"/>
      <c r="J168" s="52"/>
      <c r="K168" s="52"/>
      <c r="L168" s="52"/>
    </row>
    <row r="169" spans="1:24" ht="15" customHeight="1">
      <c r="A169" s="19" t="s">
        <v>178</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f>'比較表'!M115</f>
        <v>0</v>
      </c>
      <c r="Q169" s="62"/>
      <c r="R169" s="62"/>
      <c r="S169" s="61"/>
      <c r="T169" s="60">
        <f>'比較表'!M117</f>
        <v>0</v>
      </c>
      <c r="U169" s="61">
        <f>'比較表'!M119</f>
        <v>0</v>
      </c>
      <c r="V169" s="60">
        <f>'比較表'!M121</f>
        <v>0</v>
      </c>
      <c r="W169" s="62">
        <f>'比較表'!M123</f>
        <v>0</v>
      </c>
      <c r="X169" s="61">
        <f>'比較表'!M125</f>
        <v>0</v>
      </c>
    </row>
    <row r="170" spans="1:24" ht="15" customHeight="1">
      <c r="A170" s="26" t="s">
        <v>173</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f>'比較表'!N115</f>
        <v>0</v>
      </c>
      <c r="Q170" s="66"/>
      <c r="R170" s="66"/>
      <c r="S170" s="65"/>
      <c r="T170" s="64">
        <f>'比較表'!N117</f>
        <v>0</v>
      </c>
      <c r="U170" s="65">
        <f>'比較表'!N119</f>
        <v>0</v>
      </c>
      <c r="V170" s="64">
        <f>'比較表'!N121</f>
        <v>0</v>
      </c>
      <c r="W170" s="66">
        <f>'比較表'!N123</f>
        <v>0</v>
      </c>
      <c r="X170" s="65">
        <f>'比較表'!N125</f>
        <v>0</v>
      </c>
    </row>
    <row r="171" spans="1:24" ht="15" customHeight="1">
      <c r="A171" s="26" t="s">
        <v>174</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f>'比較表'!O115</f>
        <v>0</v>
      </c>
      <c r="Q171" s="66"/>
      <c r="R171" s="66"/>
      <c r="S171" s="65"/>
      <c r="T171" s="64">
        <f>'比較表'!O117</f>
        <v>0</v>
      </c>
      <c r="U171" s="65">
        <f>'比較表'!O119</f>
        <v>0</v>
      </c>
      <c r="V171" s="64">
        <f>'比較表'!O121</f>
        <v>0</v>
      </c>
      <c r="W171" s="66">
        <f>'比較表'!O123</f>
        <v>0</v>
      </c>
      <c r="X171" s="65">
        <f>'比較表'!O125</f>
        <v>0</v>
      </c>
    </row>
    <row r="172" spans="1:24" ht="15" customHeight="1" thickBot="1">
      <c r="A172" s="32" t="s">
        <v>175</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f>'比較表'!P115</f>
        <v>0</v>
      </c>
      <c r="Q172" s="70"/>
      <c r="R172" s="70"/>
      <c r="S172" s="69"/>
      <c r="T172" s="68">
        <f>'比較表'!P117</f>
        <v>0</v>
      </c>
      <c r="U172" s="69">
        <f>'比較表'!P119</f>
        <v>0</v>
      </c>
      <c r="V172" s="68">
        <f>'比較表'!P121</f>
        <v>0</v>
      </c>
      <c r="W172" s="70">
        <f>'比較表'!P123</f>
        <v>0</v>
      </c>
      <c r="X172" s="69">
        <f>'比較表'!P125</f>
        <v>0</v>
      </c>
    </row>
    <row r="173" spans="1:25" ht="15" customHeight="1" thickBot="1" thickTop="1">
      <c r="A173" s="38" t="s">
        <v>179</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f>'比較表'!Q115</f>
        <v>0</v>
      </c>
      <c r="Q173" s="70"/>
      <c r="R173" s="70"/>
      <c r="S173" s="69"/>
      <c r="T173" s="68">
        <f>'比較表'!Q117</f>
        <v>0</v>
      </c>
      <c r="U173" s="69">
        <f>'比較表'!Q119</f>
        <v>0</v>
      </c>
      <c r="V173" s="68">
        <f>'比較表'!Q121</f>
        <v>0</v>
      </c>
      <c r="W173" s="70">
        <f>'比較表'!Q123</f>
        <v>0</v>
      </c>
      <c r="X173" s="69">
        <f>'比較表'!Q125</f>
        <v>0</v>
      </c>
      <c r="Y173" s="13">
        <f>SUM(B169:X173)</f>
        <v>0</v>
      </c>
    </row>
    <row r="174" spans="1:24" s="72" customFormat="1" ht="15" customHeight="1" thickBot="1" thickTop="1">
      <c r="A174" s="39" t="s">
        <v>176</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f t="shared" si="13"/>
        <v>0</v>
      </c>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177</v>
      </c>
      <c r="B175" s="73">
        <f>AVERAGE(B174)</f>
        <v>0</v>
      </c>
      <c r="C175" s="74">
        <f>AVERAGE(C174:D174)</f>
        <v>0</v>
      </c>
      <c r="D175" s="74">
        <f>AVERAGE(E174:H174)</f>
        <v>0</v>
      </c>
      <c r="E175" s="75">
        <f>AVERAGE(I174:P174)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182</v>
      </c>
      <c r="C176" s="79" t="s">
        <v>183</v>
      </c>
      <c r="D176" s="79" t="s">
        <v>147</v>
      </c>
      <c r="E176" s="80" t="s">
        <v>151</v>
      </c>
      <c r="F176" s="79" t="s">
        <v>184</v>
      </c>
      <c r="G176" s="79" t="s">
        <v>155</v>
      </c>
      <c r="H176" s="81"/>
      <c r="I176" s="81"/>
      <c r="J176" s="81"/>
      <c r="K176" s="81"/>
      <c r="L176" s="81"/>
      <c r="M176" s="81"/>
      <c r="N176" s="81"/>
      <c r="O176" s="81"/>
      <c r="P176" s="81"/>
      <c r="Q176" s="81"/>
      <c r="R176" s="81"/>
      <c r="S176" s="81"/>
      <c r="T176" s="81"/>
      <c r="U176" s="81"/>
      <c r="V176" s="81"/>
      <c r="W176" s="81"/>
      <c r="X176" s="81"/>
    </row>
    <row r="178" spans="1:12" ht="14.25" thickBot="1">
      <c r="A178" s="13" t="s">
        <v>237</v>
      </c>
      <c r="B178" s="57"/>
      <c r="C178" s="58"/>
      <c r="D178" s="58"/>
      <c r="E178" s="58"/>
      <c r="F178" s="58"/>
      <c r="G178" s="58"/>
      <c r="H178" s="58"/>
      <c r="I178" s="52"/>
      <c r="J178" s="52"/>
      <c r="K178" s="52"/>
      <c r="L178" s="52"/>
    </row>
    <row r="179" spans="1:24" ht="15" customHeight="1">
      <c r="A179" s="19" t="s">
        <v>178</v>
      </c>
      <c r="B179" s="59">
        <f>'比較表'!M88</f>
        <v>1</v>
      </c>
      <c r="C179" s="60">
        <f>'比較表'!M90</f>
        <v>0</v>
      </c>
      <c r="D179" s="61">
        <f>'比較表'!M92</f>
        <v>0</v>
      </c>
      <c r="E179" s="60">
        <f>'比較表'!M94</f>
        <v>0</v>
      </c>
      <c r="F179" s="62">
        <f>'比較表'!M96</f>
        <v>1</v>
      </c>
      <c r="G179" s="62">
        <f>'比較表'!M98</f>
        <v>0</v>
      </c>
      <c r="H179" s="61">
        <f>'比較表'!M100</f>
        <v>0</v>
      </c>
      <c r="I179" s="60">
        <f>'比較表'!M102</f>
        <v>1</v>
      </c>
      <c r="J179" s="62">
        <f>'比較表'!M104</f>
        <v>0</v>
      </c>
      <c r="K179" s="62">
        <f>'比較表'!M106</f>
        <v>1</v>
      </c>
      <c r="L179" s="62">
        <f>'比較表'!M108</f>
        <v>0</v>
      </c>
      <c r="M179" s="62">
        <f>'比較表'!M110</f>
        <v>1</v>
      </c>
      <c r="N179" s="62">
        <f>'比較表'!M112</f>
        <v>0</v>
      </c>
      <c r="O179" s="62">
        <f>'比較表'!M114</f>
        <v>0</v>
      </c>
      <c r="P179" s="62">
        <f>'比較表'!M116</f>
        <v>0</v>
      </c>
      <c r="Q179" s="62"/>
      <c r="R179" s="62"/>
      <c r="S179" s="61"/>
      <c r="T179" s="60">
        <f>'比較表'!M118</f>
        <v>0</v>
      </c>
      <c r="U179" s="61">
        <f>'比較表'!M120</f>
        <v>0</v>
      </c>
      <c r="V179" s="60">
        <f>'比較表'!M122</f>
        <v>1</v>
      </c>
      <c r="W179" s="62">
        <f>'比較表'!M124</f>
        <v>0</v>
      </c>
      <c r="X179" s="61">
        <f>'比較表'!M126</f>
        <v>0</v>
      </c>
    </row>
    <row r="180" spans="1:24" ht="15" customHeight="1">
      <c r="A180" s="26" t="s">
        <v>173</v>
      </c>
      <c r="B180" s="63">
        <f>'比較表'!N88</f>
        <v>1</v>
      </c>
      <c r="C180" s="64">
        <f>'比較表'!N90</f>
        <v>2</v>
      </c>
      <c r="D180" s="65">
        <f>'比較表'!N92</f>
        <v>2</v>
      </c>
      <c r="E180" s="64">
        <f>'比較表'!N94</f>
        <v>2</v>
      </c>
      <c r="F180" s="66">
        <f>'比較表'!N96</f>
        <v>1</v>
      </c>
      <c r="G180" s="66">
        <f>'比較表'!N98</f>
        <v>2</v>
      </c>
      <c r="H180" s="65">
        <f>'比較表'!N100</f>
        <v>2</v>
      </c>
      <c r="I180" s="64">
        <f>'比較表'!N102</f>
        <v>1</v>
      </c>
      <c r="J180" s="66">
        <f>'比較表'!N104</f>
        <v>2</v>
      </c>
      <c r="K180" s="66">
        <f>'比較表'!N106</f>
        <v>1</v>
      </c>
      <c r="L180" s="66">
        <f>'比較表'!N108</f>
        <v>2</v>
      </c>
      <c r="M180" s="66">
        <f>'比較表'!N110</f>
        <v>1</v>
      </c>
      <c r="N180" s="66">
        <f>'比較表'!N112</f>
        <v>2</v>
      </c>
      <c r="O180" s="66">
        <f>'比較表'!N114</f>
        <v>2</v>
      </c>
      <c r="P180" s="66">
        <f>'比較表'!N116</f>
        <v>2</v>
      </c>
      <c r="Q180" s="66"/>
      <c r="R180" s="66"/>
      <c r="S180" s="65"/>
      <c r="T180" s="64">
        <f>'比較表'!N118</f>
        <v>2</v>
      </c>
      <c r="U180" s="65">
        <f>'比較表'!N120</f>
        <v>2</v>
      </c>
      <c r="V180" s="64">
        <f>'比較表'!N122</f>
        <v>1</v>
      </c>
      <c r="W180" s="66">
        <f>'比較表'!N124</f>
        <v>2</v>
      </c>
      <c r="X180" s="65">
        <f>'比較表'!N126</f>
        <v>2</v>
      </c>
    </row>
    <row r="181" spans="1:24" ht="15" customHeight="1">
      <c r="A181" s="26" t="s">
        <v>174</v>
      </c>
      <c r="B181" s="63">
        <f>'比較表'!O88</f>
        <v>0</v>
      </c>
      <c r="C181" s="64">
        <f>'比較表'!O90</f>
        <v>0</v>
      </c>
      <c r="D181" s="65">
        <f>'比較表'!O92</f>
        <v>0</v>
      </c>
      <c r="E181" s="64">
        <f>'比較表'!O94</f>
        <v>0</v>
      </c>
      <c r="F181" s="66">
        <f>'比較表'!O96</f>
        <v>0</v>
      </c>
      <c r="G181" s="66">
        <f>'比較表'!O98</f>
        <v>0</v>
      </c>
      <c r="H181" s="65">
        <f>'比較表'!O100</f>
        <v>0</v>
      </c>
      <c r="I181" s="64">
        <f>'比較表'!O102</f>
        <v>0</v>
      </c>
      <c r="J181" s="66">
        <f>'比較表'!O104</f>
        <v>0</v>
      </c>
      <c r="K181" s="66">
        <f>'比較表'!O106</f>
        <v>0</v>
      </c>
      <c r="L181" s="66">
        <f>'比較表'!O108</f>
        <v>0</v>
      </c>
      <c r="M181" s="66">
        <f>'比較表'!O110</f>
        <v>0</v>
      </c>
      <c r="N181" s="66">
        <f>'比較表'!O112</f>
        <v>0</v>
      </c>
      <c r="O181" s="66">
        <f>'比較表'!O114</f>
        <v>0</v>
      </c>
      <c r="P181" s="66">
        <f>'比較表'!O116</f>
        <v>0</v>
      </c>
      <c r="Q181" s="66"/>
      <c r="R181" s="66"/>
      <c r="S181" s="65"/>
      <c r="T181" s="64">
        <f>'比較表'!O118</f>
        <v>0</v>
      </c>
      <c r="U181" s="65">
        <f>'比較表'!O120</f>
        <v>0</v>
      </c>
      <c r="V181" s="64">
        <f>'比較表'!O122</f>
        <v>0</v>
      </c>
      <c r="W181" s="66">
        <f>'比較表'!O124</f>
        <v>0</v>
      </c>
      <c r="X181" s="65">
        <f>'比較表'!O126</f>
        <v>0</v>
      </c>
    </row>
    <row r="182" spans="1:24" ht="15" customHeight="1" thickBot="1">
      <c r="A182" s="32" t="s">
        <v>175</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f>'比較表'!P116</f>
        <v>0</v>
      </c>
      <c r="Q182" s="70"/>
      <c r="R182" s="70"/>
      <c r="S182" s="69"/>
      <c r="T182" s="68">
        <f>'比較表'!P118</f>
        <v>0</v>
      </c>
      <c r="U182" s="69">
        <f>'比較表'!P120</f>
        <v>0</v>
      </c>
      <c r="V182" s="68">
        <f>'比較表'!P122</f>
        <v>0</v>
      </c>
      <c r="W182" s="70">
        <f>'比較表'!P124</f>
        <v>0</v>
      </c>
      <c r="X182" s="69">
        <f>'比較表'!P126</f>
        <v>0</v>
      </c>
    </row>
    <row r="183" spans="1:24" ht="15" customHeight="1" thickBot="1" thickTop="1">
      <c r="A183" s="38" t="s">
        <v>179</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f>'比較表'!Q116</f>
        <v>0</v>
      </c>
      <c r="Q183" s="70"/>
      <c r="R183" s="70"/>
      <c r="S183" s="69"/>
      <c r="T183" s="68">
        <f>'比較表'!Q118</f>
        <v>0</v>
      </c>
      <c r="U183" s="69">
        <f>'比較表'!Q120</f>
        <v>0</v>
      </c>
      <c r="V183" s="68">
        <f>'比較表'!Q122</f>
        <v>0</v>
      </c>
      <c r="W183" s="70">
        <f>'比較表'!Q124</f>
        <v>0</v>
      </c>
      <c r="X183" s="69">
        <f>'比較表'!Q126</f>
        <v>0</v>
      </c>
    </row>
    <row r="184" spans="1:24" ht="15" customHeight="1" thickBot="1" thickTop="1">
      <c r="A184" s="38" t="s">
        <v>181</v>
      </c>
      <c r="B184" s="84">
        <f aca="true" t="shared" si="14" ref="B184:P184">SUM(B179:B183)</f>
        <v>2</v>
      </c>
      <c r="C184" s="85">
        <f t="shared" si="14"/>
        <v>2</v>
      </c>
      <c r="D184" s="86">
        <f t="shared" si="14"/>
        <v>2</v>
      </c>
      <c r="E184" s="85">
        <f t="shared" si="14"/>
        <v>2</v>
      </c>
      <c r="F184" s="87">
        <f t="shared" si="14"/>
        <v>2</v>
      </c>
      <c r="G184" s="87">
        <f t="shared" si="14"/>
        <v>2</v>
      </c>
      <c r="H184" s="86">
        <f t="shared" si="14"/>
        <v>2</v>
      </c>
      <c r="I184" s="85">
        <f t="shared" si="14"/>
        <v>2</v>
      </c>
      <c r="J184" s="87">
        <f t="shared" si="14"/>
        <v>2</v>
      </c>
      <c r="K184" s="87">
        <f t="shared" si="14"/>
        <v>2</v>
      </c>
      <c r="L184" s="87">
        <f t="shared" si="14"/>
        <v>2</v>
      </c>
      <c r="M184" s="87">
        <f t="shared" si="14"/>
        <v>2</v>
      </c>
      <c r="N184" s="87">
        <f t="shared" si="14"/>
        <v>2</v>
      </c>
      <c r="O184" s="87">
        <f t="shared" si="14"/>
        <v>2</v>
      </c>
      <c r="P184" s="87">
        <f t="shared" si="14"/>
        <v>2</v>
      </c>
      <c r="Q184" s="87"/>
      <c r="R184" s="87"/>
      <c r="S184" s="86"/>
      <c r="T184" s="85">
        <f>SUM(T179:T183)</f>
        <v>2</v>
      </c>
      <c r="U184" s="86">
        <f>SUM(U179:U183)</f>
        <v>2</v>
      </c>
      <c r="V184" s="85">
        <f>SUM(V179:V183)</f>
        <v>2</v>
      </c>
      <c r="W184" s="87">
        <f>SUM(W179:W183)</f>
        <v>2</v>
      </c>
      <c r="X184" s="86">
        <f>SUM(X179:X183)</f>
        <v>2</v>
      </c>
    </row>
    <row r="185" spans="1:24" s="72" customFormat="1" ht="15" customHeight="1" thickBot="1" thickTop="1">
      <c r="A185" s="39" t="s">
        <v>176</v>
      </c>
      <c r="B185" s="41">
        <f>((B179*2)+(B180*2)+(B181))/(B184*2)</f>
        <v>1</v>
      </c>
      <c r="C185" s="97">
        <f aca="true" t="shared" si="15" ref="C185:X185">((C179*2)+(C180*2)+(C181))/(C184*2)</f>
        <v>1</v>
      </c>
      <c r="D185" s="95">
        <f t="shared" si="15"/>
        <v>1</v>
      </c>
      <c r="E185" s="97">
        <f t="shared" si="15"/>
        <v>1</v>
      </c>
      <c r="F185" s="102">
        <f t="shared" si="15"/>
        <v>1</v>
      </c>
      <c r="G185" s="102">
        <f t="shared" si="15"/>
        <v>1</v>
      </c>
      <c r="H185" s="95">
        <f t="shared" si="15"/>
        <v>1</v>
      </c>
      <c r="I185" s="97">
        <f t="shared" si="15"/>
        <v>1</v>
      </c>
      <c r="J185" s="102">
        <f t="shared" si="15"/>
        <v>1</v>
      </c>
      <c r="K185" s="102">
        <f t="shared" si="15"/>
        <v>1</v>
      </c>
      <c r="L185" s="102">
        <f t="shared" si="15"/>
        <v>1</v>
      </c>
      <c r="M185" s="102">
        <f t="shared" si="15"/>
        <v>1</v>
      </c>
      <c r="N185" s="102">
        <f t="shared" si="15"/>
        <v>1</v>
      </c>
      <c r="O185" s="102">
        <f t="shared" si="15"/>
        <v>1</v>
      </c>
      <c r="P185" s="102">
        <f t="shared" si="15"/>
        <v>1</v>
      </c>
      <c r="Q185" s="102"/>
      <c r="R185" s="102"/>
      <c r="S185" s="95"/>
      <c r="T185" s="97">
        <f t="shared" si="15"/>
        <v>1</v>
      </c>
      <c r="U185" s="95">
        <f t="shared" si="15"/>
        <v>1</v>
      </c>
      <c r="V185" s="97">
        <f t="shared" si="15"/>
        <v>1</v>
      </c>
      <c r="W185" s="102">
        <f t="shared" si="15"/>
        <v>1</v>
      </c>
      <c r="X185" s="95">
        <f t="shared" si="15"/>
        <v>1</v>
      </c>
    </row>
    <row r="186" spans="1:24" s="78" customFormat="1" ht="15" customHeight="1" thickBot="1" thickTop="1">
      <c r="A186" s="43" t="s">
        <v>177</v>
      </c>
      <c r="B186" s="73">
        <f>AVERAGE(B185)</f>
        <v>1</v>
      </c>
      <c r="C186" s="74">
        <f>AVERAGE(C185:D185)</f>
        <v>1</v>
      </c>
      <c r="D186" s="74">
        <f>AVERAGE(E185:H185)</f>
        <v>1</v>
      </c>
      <c r="E186" s="75">
        <f>AVERAGE(I185:P185)</f>
        <v>1</v>
      </c>
      <c r="F186" s="76">
        <f>AVERAGE(T185:U185)</f>
        <v>1</v>
      </c>
      <c r="G186" s="76">
        <f>AVERAGE(V185:X185)</f>
        <v>1</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182</v>
      </c>
      <c r="C187" s="79" t="s">
        <v>183</v>
      </c>
      <c r="D187" s="79" t="s">
        <v>147</v>
      </c>
      <c r="E187" s="80" t="s">
        <v>151</v>
      </c>
      <c r="F187" s="79" t="s">
        <v>184</v>
      </c>
      <c r="G187" s="79" t="s">
        <v>155</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212</v>
      </c>
    </row>
    <row r="2" spans="8:17" ht="14.25" thickBot="1">
      <c r="H2" s="6"/>
      <c r="I2" s="2"/>
      <c r="J2" s="2"/>
      <c r="K2" s="2"/>
      <c r="L2" s="2"/>
      <c r="M2" s="346" t="s">
        <v>109</v>
      </c>
      <c r="N2" s="347"/>
      <c r="O2" s="347"/>
      <c r="P2" s="347"/>
      <c r="Q2" s="348"/>
    </row>
    <row r="3" spans="8:17" ht="28.5" customHeight="1" thickBot="1">
      <c r="H3" s="5"/>
      <c r="I3" s="5"/>
      <c r="J3" s="5"/>
      <c r="K3" s="5"/>
      <c r="L3" s="11"/>
      <c r="M3" s="273">
        <f>'評点入力シート'!F3</f>
        <v>0</v>
      </c>
      <c r="N3" s="274"/>
      <c r="O3" s="274"/>
      <c r="P3" s="274"/>
      <c r="Q3" s="275"/>
    </row>
    <row r="4" spans="1:17" ht="18" customHeight="1">
      <c r="A4" s="322" t="s">
        <v>110</v>
      </c>
      <c r="B4" s="329" t="s">
        <v>111</v>
      </c>
      <c r="C4" s="322" t="s">
        <v>2</v>
      </c>
      <c r="D4" s="323"/>
      <c r="E4" s="323"/>
      <c r="F4" s="324"/>
      <c r="G4" s="354"/>
      <c r="H4" s="351" t="s">
        <v>108</v>
      </c>
      <c r="I4" s="352"/>
      <c r="J4" s="352"/>
      <c r="K4" s="352"/>
      <c r="L4" s="353"/>
      <c r="M4" s="349" t="s">
        <v>228</v>
      </c>
      <c r="N4" s="349"/>
      <c r="O4" s="349"/>
      <c r="P4" s="349"/>
      <c r="Q4" s="350"/>
    </row>
    <row r="5" spans="1:17" ht="18" customHeight="1" thickBot="1">
      <c r="A5" s="328"/>
      <c r="B5" s="330"/>
      <c r="C5" s="325"/>
      <c r="D5" s="326"/>
      <c r="E5" s="326"/>
      <c r="F5" s="327"/>
      <c r="G5" s="355"/>
      <c r="H5" s="198" t="s">
        <v>229</v>
      </c>
      <c r="I5" s="199" t="s">
        <v>112</v>
      </c>
      <c r="J5" s="199" t="s">
        <v>3</v>
      </c>
      <c r="K5" s="199" t="s">
        <v>4</v>
      </c>
      <c r="L5" s="200" t="s">
        <v>230</v>
      </c>
      <c r="M5" s="201" t="s">
        <v>229</v>
      </c>
      <c r="N5" s="202" t="s">
        <v>112</v>
      </c>
      <c r="O5" s="202" t="s">
        <v>3</v>
      </c>
      <c r="P5" s="202" t="s">
        <v>4</v>
      </c>
      <c r="Q5" s="203" t="s">
        <v>231</v>
      </c>
    </row>
    <row r="6" spans="1:17" ht="28.5" customHeight="1">
      <c r="A6" s="331" t="s">
        <v>113</v>
      </c>
      <c r="B6" s="291" t="s">
        <v>160</v>
      </c>
      <c r="C6" s="276" t="s">
        <v>114</v>
      </c>
      <c r="D6" s="277"/>
      <c r="E6" s="277"/>
      <c r="F6" s="278"/>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313"/>
      <c r="B7" s="292"/>
      <c r="C7" s="279"/>
      <c r="D7" s="280"/>
      <c r="E7" s="280"/>
      <c r="F7" s="281"/>
      <c r="G7" s="108" t="s">
        <v>191</v>
      </c>
      <c r="H7" s="208"/>
      <c r="I7" s="209">
        <v>2</v>
      </c>
      <c r="J7" s="131"/>
      <c r="K7" s="131"/>
      <c r="L7" s="130"/>
      <c r="M7" s="208"/>
      <c r="N7" s="209">
        <v>2</v>
      </c>
      <c r="O7" s="131"/>
      <c r="P7" s="131"/>
      <c r="Q7" s="130"/>
    </row>
    <row r="8" spans="1:17" ht="28.5" customHeight="1">
      <c r="A8" s="313"/>
      <c r="B8" s="292"/>
      <c r="C8" s="282"/>
      <c r="D8" s="283"/>
      <c r="E8" s="283"/>
      <c r="F8" s="284"/>
      <c r="G8" s="109" t="s">
        <v>192</v>
      </c>
      <c r="H8" s="210">
        <v>100</v>
      </c>
      <c r="I8" s="125">
        <v>1089</v>
      </c>
      <c r="J8" s="125">
        <v>119</v>
      </c>
      <c r="K8" s="125"/>
      <c r="L8" s="123"/>
      <c r="M8" s="228">
        <v>100</v>
      </c>
      <c r="N8" s="229">
        <v>1564</v>
      </c>
      <c r="O8" s="229">
        <v>162</v>
      </c>
      <c r="P8" s="125"/>
      <c r="Q8" s="123"/>
    </row>
    <row r="9" spans="1:17" ht="28.5" customHeight="1">
      <c r="A9" s="313"/>
      <c r="B9" s="292"/>
      <c r="C9" s="285" t="s">
        <v>115</v>
      </c>
      <c r="D9" s="286"/>
      <c r="E9" s="286"/>
      <c r="F9" s="287"/>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313"/>
      <c r="B10" s="292"/>
      <c r="C10" s="279"/>
      <c r="D10" s="280"/>
      <c r="E10" s="280"/>
      <c r="F10" s="281"/>
      <c r="G10" s="108" t="s">
        <v>191</v>
      </c>
      <c r="H10" s="211">
        <v>1</v>
      </c>
      <c r="I10" s="209">
        <v>1</v>
      </c>
      <c r="J10" s="209"/>
      <c r="K10" s="131"/>
      <c r="L10" s="130"/>
      <c r="M10" s="211">
        <v>1</v>
      </c>
      <c r="N10" s="209">
        <v>1</v>
      </c>
      <c r="O10" s="209"/>
      <c r="P10" s="131"/>
      <c r="Q10" s="130"/>
    </row>
    <row r="11" spans="1:17" ht="28.5" customHeight="1">
      <c r="A11" s="313"/>
      <c r="B11" s="292"/>
      <c r="C11" s="282"/>
      <c r="D11" s="283"/>
      <c r="E11" s="283"/>
      <c r="F11" s="284"/>
      <c r="G11" s="109" t="s">
        <v>192</v>
      </c>
      <c r="H11" s="212">
        <v>57</v>
      </c>
      <c r="I11" s="117">
        <v>1163</v>
      </c>
      <c r="J11" s="117">
        <v>81</v>
      </c>
      <c r="K11" s="117">
        <v>7</v>
      </c>
      <c r="L11" s="116"/>
      <c r="M11" s="228">
        <v>53</v>
      </c>
      <c r="N11" s="229">
        <v>1701</v>
      </c>
      <c r="O11" s="229">
        <v>67</v>
      </c>
      <c r="P11" s="229">
        <v>5</v>
      </c>
      <c r="Q11" s="116"/>
    </row>
    <row r="12" spans="1:17" ht="28.5" customHeight="1">
      <c r="A12" s="313"/>
      <c r="B12" s="292"/>
      <c r="C12" s="285" t="s">
        <v>116</v>
      </c>
      <c r="D12" s="286"/>
      <c r="E12" s="286"/>
      <c r="F12" s="287"/>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313"/>
      <c r="B13" s="292"/>
      <c r="C13" s="279"/>
      <c r="D13" s="280"/>
      <c r="E13" s="280"/>
      <c r="F13" s="281"/>
      <c r="G13" s="108" t="s">
        <v>191</v>
      </c>
      <c r="H13" s="208">
        <v>1</v>
      </c>
      <c r="I13" s="209">
        <v>1</v>
      </c>
      <c r="J13" s="209"/>
      <c r="K13" s="131"/>
      <c r="L13" s="130"/>
      <c r="M13" s="208">
        <v>1</v>
      </c>
      <c r="N13" s="209">
        <v>1</v>
      </c>
      <c r="O13" s="209"/>
      <c r="P13" s="131"/>
      <c r="Q13" s="130"/>
    </row>
    <row r="14" spans="1:17" ht="28.5" customHeight="1" thickBot="1">
      <c r="A14" s="332"/>
      <c r="B14" s="314"/>
      <c r="C14" s="288"/>
      <c r="D14" s="289"/>
      <c r="E14" s="289"/>
      <c r="F14" s="290"/>
      <c r="G14" s="109" t="s">
        <v>192</v>
      </c>
      <c r="H14" s="213">
        <v>33</v>
      </c>
      <c r="I14" s="122">
        <v>1199</v>
      </c>
      <c r="J14" s="122">
        <v>76</v>
      </c>
      <c r="K14" s="122"/>
      <c r="L14" s="121"/>
      <c r="M14" s="241">
        <v>29</v>
      </c>
      <c r="N14" s="242">
        <v>1695</v>
      </c>
      <c r="O14" s="242">
        <v>101</v>
      </c>
      <c r="P14" s="242">
        <v>1</v>
      </c>
      <c r="Q14" s="121"/>
    </row>
    <row r="15" spans="1:17" ht="28.5" customHeight="1">
      <c r="A15" s="331" t="s">
        <v>117</v>
      </c>
      <c r="B15" s="291" t="s">
        <v>161</v>
      </c>
      <c r="C15" s="300" t="s">
        <v>118</v>
      </c>
      <c r="D15" s="301"/>
      <c r="E15" s="301"/>
      <c r="F15" s="302"/>
      <c r="G15" s="8"/>
      <c r="H15" s="124">
        <f>COUNTIF('評点入力シート'!G18,"Ａ＋")</f>
        <v>0</v>
      </c>
      <c r="I15" s="133">
        <f>COUNTIF('評点入力シート'!G18,"Ａ")</f>
        <v>0</v>
      </c>
      <c r="J15" s="133">
        <f>COUNTIF('評点入力シート'!G18,"Ｂ")</f>
        <v>0</v>
      </c>
      <c r="K15" s="133">
        <f>COUNTIF('評点入力シート'!G18,"Ｃ")</f>
        <v>0</v>
      </c>
      <c r="L15" s="134">
        <f>COUNTIF('評点入力シート'!G18,"－")</f>
        <v>0</v>
      </c>
      <c r="M15" s="124">
        <f>COUNTIF('評点入力シート'!H18,"Ａ＋")</f>
        <v>0</v>
      </c>
      <c r="N15" s="133">
        <f>COUNTIF('評点入力シート'!H18,"Ａ")</f>
        <v>0</v>
      </c>
      <c r="O15" s="133">
        <f>COUNTIF('評点入力シート'!H18,"Ｂ")</f>
        <v>0</v>
      </c>
      <c r="P15" s="133">
        <f>COUNTIF('評点入力シート'!H18,"Ｃ")</f>
        <v>0</v>
      </c>
      <c r="Q15" s="134">
        <f>COUNTIF('評点入力シート'!H18,"－")</f>
        <v>0</v>
      </c>
    </row>
    <row r="16" spans="1:17" ht="28.5" customHeight="1">
      <c r="A16" s="313"/>
      <c r="B16" s="292"/>
      <c r="C16" s="279"/>
      <c r="D16" s="280"/>
      <c r="E16" s="280"/>
      <c r="F16" s="281"/>
      <c r="G16" s="108" t="s">
        <v>191</v>
      </c>
      <c r="H16" s="208">
        <v>1</v>
      </c>
      <c r="I16" s="209">
        <v>1</v>
      </c>
      <c r="J16" s="209"/>
      <c r="K16" s="131"/>
      <c r="L16" s="130"/>
      <c r="M16" s="208">
        <v>1</v>
      </c>
      <c r="N16" s="209">
        <v>1</v>
      </c>
      <c r="O16" s="209"/>
      <c r="P16" s="131"/>
      <c r="Q16" s="130"/>
    </row>
    <row r="17" spans="1:17" ht="28.5" customHeight="1">
      <c r="A17" s="313"/>
      <c r="B17" s="292"/>
      <c r="C17" s="282"/>
      <c r="D17" s="283"/>
      <c r="E17" s="283"/>
      <c r="F17" s="284"/>
      <c r="G17" s="109" t="s">
        <v>192</v>
      </c>
      <c r="H17" s="210">
        <v>95</v>
      </c>
      <c r="I17" s="125">
        <v>1151</v>
      </c>
      <c r="J17" s="125">
        <v>58</v>
      </c>
      <c r="K17" s="125">
        <v>4</v>
      </c>
      <c r="L17" s="123"/>
      <c r="M17" s="228">
        <v>60</v>
      </c>
      <c r="N17" s="229">
        <v>1681</v>
      </c>
      <c r="O17" s="229">
        <v>83</v>
      </c>
      <c r="P17" s="229">
        <v>2</v>
      </c>
      <c r="Q17" s="123"/>
    </row>
    <row r="18" spans="1:17" ht="28.5" customHeight="1">
      <c r="A18" s="333"/>
      <c r="B18" s="292"/>
      <c r="C18" s="285" t="s">
        <v>119</v>
      </c>
      <c r="D18" s="286"/>
      <c r="E18" s="286"/>
      <c r="F18" s="287"/>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333"/>
      <c r="B19" s="292"/>
      <c r="C19" s="279"/>
      <c r="D19" s="280"/>
      <c r="E19" s="280"/>
      <c r="F19" s="281"/>
      <c r="G19" s="108" t="s">
        <v>191</v>
      </c>
      <c r="H19" s="208">
        <v>1</v>
      </c>
      <c r="I19" s="209">
        <v>1</v>
      </c>
      <c r="J19" s="209"/>
      <c r="K19" s="131"/>
      <c r="L19" s="130"/>
      <c r="M19" s="208"/>
      <c r="N19" s="209">
        <v>2</v>
      </c>
      <c r="O19" s="209"/>
      <c r="P19" s="131"/>
      <c r="Q19" s="130"/>
    </row>
    <row r="20" spans="1:17" ht="28.5" customHeight="1">
      <c r="A20" s="333"/>
      <c r="B20" s="292"/>
      <c r="C20" s="282"/>
      <c r="D20" s="283"/>
      <c r="E20" s="283"/>
      <c r="F20" s="284"/>
      <c r="G20" s="109" t="s">
        <v>192</v>
      </c>
      <c r="H20" s="212">
        <v>91</v>
      </c>
      <c r="I20" s="117">
        <v>1106</v>
      </c>
      <c r="J20" s="117">
        <v>103</v>
      </c>
      <c r="K20" s="117">
        <v>8</v>
      </c>
      <c r="L20" s="116"/>
      <c r="M20" s="243">
        <v>56</v>
      </c>
      <c r="N20" s="244">
        <v>1627</v>
      </c>
      <c r="O20" s="244">
        <v>141</v>
      </c>
      <c r="P20" s="244">
        <v>2</v>
      </c>
      <c r="Q20" s="116"/>
    </row>
    <row r="21" spans="1:17" ht="28.5" customHeight="1">
      <c r="A21" s="333"/>
      <c r="B21" s="292"/>
      <c r="C21" s="303" t="s">
        <v>223</v>
      </c>
      <c r="D21" s="304"/>
      <c r="E21" s="304"/>
      <c r="F21" s="305"/>
      <c r="G21" s="10"/>
      <c r="H21" s="124">
        <f>COUNTIF('評点入力シート'!G20,"Ａ＋")</f>
        <v>0</v>
      </c>
      <c r="I21" s="133">
        <f>COUNTIF('評点入力シート'!G20,"Ａ")</f>
        <v>0</v>
      </c>
      <c r="J21" s="133">
        <f>COUNTIF('評点入力シート'!G20,"Ｂ")</f>
        <v>0</v>
      </c>
      <c r="K21" s="133">
        <f>COUNTIF('評点入力シート'!G20,"Ｃ")</f>
        <v>0</v>
      </c>
      <c r="L21" s="134">
        <f>COUNTIF('評点入力シート'!G20,"－")</f>
        <v>0</v>
      </c>
      <c r="M21" s="205"/>
      <c r="N21" s="206"/>
      <c r="O21" s="206"/>
      <c r="P21" s="206"/>
      <c r="Q21" s="207"/>
    </row>
    <row r="22" spans="1:17" ht="28.5" customHeight="1">
      <c r="A22" s="333"/>
      <c r="B22" s="292"/>
      <c r="C22" s="306"/>
      <c r="D22" s="307"/>
      <c r="E22" s="307"/>
      <c r="F22" s="308"/>
      <c r="G22" s="108" t="s">
        <v>191</v>
      </c>
      <c r="H22" s="208"/>
      <c r="I22" s="209">
        <v>2</v>
      </c>
      <c r="J22" s="209"/>
      <c r="K22" s="131"/>
      <c r="L22" s="130"/>
      <c r="M22" s="214"/>
      <c r="N22" s="215"/>
      <c r="O22" s="215"/>
      <c r="P22" s="216"/>
      <c r="Q22" s="217"/>
    </row>
    <row r="23" spans="1:17" ht="28.5" customHeight="1">
      <c r="A23" s="333"/>
      <c r="B23" s="293"/>
      <c r="C23" s="309"/>
      <c r="D23" s="310"/>
      <c r="E23" s="310"/>
      <c r="F23" s="311"/>
      <c r="G23" s="109" t="s">
        <v>192</v>
      </c>
      <c r="H23" s="210">
        <v>83</v>
      </c>
      <c r="I23" s="125">
        <v>963</v>
      </c>
      <c r="J23" s="125">
        <v>132</v>
      </c>
      <c r="K23" s="125">
        <v>50</v>
      </c>
      <c r="L23" s="123">
        <v>80</v>
      </c>
      <c r="M23" s="218"/>
      <c r="N23" s="219"/>
      <c r="O23" s="219"/>
      <c r="P23" s="219"/>
      <c r="Q23" s="220"/>
    </row>
    <row r="24" spans="1:17" ht="28.5" customHeight="1">
      <c r="A24" s="333"/>
      <c r="B24" s="312" t="s">
        <v>162</v>
      </c>
      <c r="C24" s="285" t="s">
        <v>120</v>
      </c>
      <c r="D24" s="286"/>
      <c r="E24" s="286"/>
      <c r="F24" s="287"/>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333"/>
      <c r="B25" s="313"/>
      <c r="C25" s="279"/>
      <c r="D25" s="280"/>
      <c r="E25" s="280"/>
      <c r="F25" s="281"/>
      <c r="G25" s="108" t="s">
        <v>191</v>
      </c>
      <c r="H25" s="211">
        <v>1</v>
      </c>
      <c r="I25" s="209">
        <v>1</v>
      </c>
      <c r="J25" s="209"/>
      <c r="K25" s="131"/>
      <c r="L25" s="130"/>
      <c r="M25" s="211">
        <v>1</v>
      </c>
      <c r="N25" s="209">
        <v>1</v>
      </c>
      <c r="O25" s="209"/>
      <c r="P25" s="131"/>
      <c r="Q25" s="130"/>
    </row>
    <row r="26" spans="1:17" ht="28.5" customHeight="1">
      <c r="A26" s="333"/>
      <c r="B26" s="313"/>
      <c r="C26" s="282"/>
      <c r="D26" s="283"/>
      <c r="E26" s="283"/>
      <c r="F26" s="284"/>
      <c r="G26" s="109" t="s">
        <v>192</v>
      </c>
      <c r="H26" s="212">
        <v>166</v>
      </c>
      <c r="I26" s="117">
        <v>861</v>
      </c>
      <c r="J26" s="117">
        <v>191</v>
      </c>
      <c r="K26" s="117">
        <v>38</v>
      </c>
      <c r="L26" s="116">
        <v>52</v>
      </c>
      <c r="M26" s="243">
        <v>183</v>
      </c>
      <c r="N26" s="244">
        <v>1301</v>
      </c>
      <c r="O26" s="244">
        <v>268</v>
      </c>
      <c r="P26" s="244">
        <v>30</v>
      </c>
      <c r="Q26" s="245">
        <v>44</v>
      </c>
    </row>
    <row r="27" spans="1:17" ht="28.5" customHeight="1">
      <c r="A27" s="333"/>
      <c r="B27" s="313"/>
      <c r="C27" s="285" t="s">
        <v>121</v>
      </c>
      <c r="D27" s="286"/>
      <c r="E27" s="286"/>
      <c r="F27" s="287"/>
      <c r="G27" s="10"/>
      <c r="H27" s="124">
        <f>COUNTIF('評点入力シート'!G23,"Ａ＋")</f>
        <v>0</v>
      </c>
      <c r="I27" s="133">
        <f>COUNTIF('評点入力シート'!G23,"Ａ")</f>
        <v>0</v>
      </c>
      <c r="J27" s="133">
        <f>COUNTIF('評点入力シート'!G23,"Ｂ")</f>
        <v>0</v>
      </c>
      <c r="K27" s="133">
        <f>COUNTIF('評点入力シート'!G23,"Ｃ")</f>
        <v>0</v>
      </c>
      <c r="L27" s="134">
        <f>COUNTIF('評点入力シート'!G23,"－")</f>
        <v>0</v>
      </c>
      <c r="M27" s="124">
        <f>COUNTIF('評点入力シート'!H23,"Ａ＋")</f>
        <v>0</v>
      </c>
      <c r="N27" s="133">
        <f>COUNTIF('評点入力シート'!H23,"Ａ")</f>
        <v>0</v>
      </c>
      <c r="O27" s="133">
        <f>COUNTIF('評点入力シート'!H23,"Ｂ")</f>
        <v>0</v>
      </c>
      <c r="P27" s="133">
        <f>COUNTIF('評点入力シート'!H23,"Ｃ")</f>
        <v>0</v>
      </c>
      <c r="Q27" s="134">
        <f>COUNTIF('評点入力シート'!H23,"－")</f>
        <v>0</v>
      </c>
    </row>
    <row r="28" spans="1:17" ht="28.5" customHeight="1">
      <c r="A28" s="333"/>
      <c r="B28" s="292"/>
      <c r="C28" s="279"/>
      <c r="D28" s="280"/>
      <c r="E28" s="280"/>
      <c r="F28" s="281"/>
      <c r="G28" s="108" t="s">
        <v>191</v>
      </c>
      <c r="H28" s="208"/>
      <c r="I28" s="209">
        <v>2</v>
      </c>
      <c r="J28" s="209"/>
      <c r="K28" s="131"/>
      <c r="L28" s="130"/>
      <c r="M28" s="208"/>
      <c r="N28" s="209">
        <v>2</v>
      </c>
      <c r="O28" s="209"/>
      <c r="P28" s="131"/>
      <c r="Q28" s="130"/>
    </row>
    <row r="29" spans="1:17" ht="28.5" customHeight="1">
      <c r="A29" s="333"/>
      <c r="B29" s="292"/>
      <c r="C29" s="282"/>
      <c r="D29" s="283"/>
      <c r="E29" s="283"/>
      <c r="F29" s="284"/>
      <c r="G29" s="109" t="s">
        <v>192</v>
      </c>
      <c r="H29" s="210">
        <v>97</v>
      </c>
      <c r="I29" s="125">
        <v>922</v>
      </c>
      <c r="J29" s="125">
        <v>197</v>
      </c>
      <c r="K29" s="125">
        <v>18</v>
      </c>
      <c r="L29" s="123">
        <v>74</v>
      </c>
      <c r="M29" s="228">
        <v>81</v>
      </c>
      <c r="N29" s="229">
        <v>1372</v>
      </c>
      <c r="O29" s="229">
        <v>237</v>
      </c>
      <c r="P29" s="229">
        <v>44</v>
      </c>
      <c r="Q29" s="230">
        <v>92</v>
      </c>
    </row>
    <row r="30" spans="1:17" ht="28.5" customHeight="1">
      <c r="A30" s="333"/>
      <c r="B30" s="292"/>
      <c r="C30" s="285" t="s">
        <v>122</v>
      </c>
      <c r="D30" s="286"/>
      <c r="E30" s="286"/>
      <c r="F30" s="287"/>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333"/>
      <c r="B31" s="292"/>
      <c r="C31" s="279"/>
      <c r="D31" s="280"/>
      <c r="E31" s="280"/>
      <c r="F31" s="281"/>
      <c r="G31" s="108" t="s">
        <v>191</v>
      </c>
      <c r="H31" s="208">
        <v>1</v>
      </c>
      <c r="I31" s="209">
        <v>1</v>
      </c>
      <c r="J31" s="209"/>
      <c r="K31" s="131"/>
      <c r="L31" s="130"/>
      <c r="M31" s="208"/>
      <c r="N31" s="209">
        <v>2</v>
      </c>
      <c r="O31" s="209"/>
      <c r="P31" s="131"/>
      <c r="Q31" s="130"/>
    </row>
    <row r="32" spans="1:17" ht="28.5" customHeight="1" thickBot="1">
      <c r="A32" s="334"/>
      <c r="B32" s="314"/>
      <c r="C32" s="288"/>
      <c r="D32" s="289"/>
      <c r="E32" s="289"/>
      <c r="F32" s="290"/>
      <c r="G32" s="109" t="s">
        <v>192</v>
      </c>
      <c r="H32" s="213">
        <v>115</v>
      </c>
      <c r="I32" s="122">
        <v>1063</v>
      </c>
      <c r="J32" s="122">
        <v>121</v>
      </c>
      <c r="K32" s="122">
        <v>9</v>
      </c>
      <c r="L32" s="121"/>
      <c r="M32" s="241">
        <v>112</v>
      </c>
      <c r="N32" s="242">
        <v>1572</v>
      </c>
      <c r="O32" s="242">
        <v>130</v>
      </c>
      <c r="P32" s="242">
        <v>12</v>
      </c>
      <c r="Q32" s="121"/>
    </row>
    <row r="33" spans="1:17" ht="28.5" customHeight="1">
      <c r="A33" s="331" t="s">
        <v>123</v>
      </c>
      <c r="B33" s="291" t="s">
        <v>163</v>
      </c>
      <c r="C33" s="300" t="s">
        <v>124</v>
      </c>
      <c r="D33" s="301"/>
      <c r="E33" s="301"/>
      <c r="F33" s="302"/>
      <c r="G33" s="8"/>
      <c r="H33" s="124">
        <f>COUNTIF('評点入力シート'!G27,"Ａ＋")</f>
        <v>0</v>
      </c>
      <c r="I33" s="133">
        <f>COUNTIF('評点入力シート'!G27,"Ａ")</f>
        <v>0</v>
      </c>
      <c r="J33" s="133">
        <f>COUNTIF('評点入力シート'!G27,"Ｂ")</f>
        <v>0</v>
      </c>
      <c r="K33" s="133">
        <f>COUNTIF('評点入力シート'!G27,"Ｃ")</f>
        <v>0</v>
      </c>
      <c r="L33" s="134">
        <f>COUNTIF('評点入力シート'!G27,"－")</f>
        <v>0</v>
      </c>
      <c r="M33" s="124">
        <f>COUNTIF('評点入力シート'!H27,"Ａ＋")</f>
        <v>0</v>
      </c>
      <c r="N33" s="133">
        <f>COUNTIF('評点入力シート'!H27,"Ａ")</f>
        <v>0</v>
      </c>
      <c r="O33" s="133">
        <f>COUNTIF('評点入力シート'!H27,"Ｂ")</f>
        <v>0</v>
      </c>
      <c r="P33" s="133">
        <f>COUNTIF('評点入力シート'!H27,"Ｃ")</f>
        <v>0</v>
      </c>
      <c r="Q33" s="134">
        <f>COUNTIF('評点入力シート'!H27,"－")</f>
        <v>0</v>
      </c>
    </row>
    <row r="34" spans="1:17" ht="28.5" customHeight="1">
      <c r="A34" s="356"/>
      <c r="B34" s="358"/>
      <c r="C34" s="279"/>
      <c r="D34" s="280"/>
      <c r="E34" s="280"/>
      <c r="F34" s="281"/>
      <c r="G34" s="108" t="s">
        <v>191</v>
      </c>
      <c r="H34" s="208"/>
      <c r="I34" s="209">
        <v>2</v>
      </c>
      <c r="J34" s="209"/>
      <c r="K34" s="131"/>
      <c r="L34" s="130"/>
      <c r="M34" s="208"/>
      <c r="N34" s="209">
        <v>2</v>
      </c>
      <c r="O34" s="209"/>
      <c r="P34" s="131"/>
      <c r="Q34" s="130"/>
    </row>
    <row r="35" spans="1:17" ht="28.5" customHeight="1">
      <c r="A35" s="356"/>
      <c r="B35" s="358"/>
      <c r="C35" s="282"/>
      <c r="D35" s="283"/>
      <c r="E35" s="283"/>
      <c r="F35" s="284"/>
      <c r="G35" s="109" t="s">
        <v>192</v>
      </c>
      <c r="H35" s="210">
        <v>83</v>
      </c>
      <c r="I35" s="125">
        <v>1173</v>
      </c>
      <c r="J35" s="125">
        <v>52</v>
      </c>
      <c r="K35" s="125"/>
      <c r="L35" s="123"/>
      <c r="M35" s="228">
        <v>46</v>
      </c>
      <c r="N35" s="229">
        <v>1663</v>
      </c>
      <c r="O35" s="229">
        <v>117</v>
      </c>
      <c r="P35" s="125"/>
      <c r="Q35" s="123"/>
    </row>
    <row r="36" spans="1:17" ht="28.5" customHeight="1">
      <c r="A36" s="356"/>
      <c r="B36" s="358"/>
      <c r="C36" s="285" t="s">
        <v>125</v>
      </c>
      <c r="D36" s="286"/>
      <c r="E36" s="286"/>
      <c r="F36" s="287"/>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356"/>
      <c r="B37" s="358"/>
      <c r="C37" s="279"/>
      <c r="D37" s="280"/>
      <c r="E37" s="280"/>
      <c r="F37" s="281"/>
      <c r="G37" s="108" t="s">
        <v>191</v>
      </c>
      <c r="H37" s="208"/>
      <c r="I37" s="209">
        <v>2</v>
      </c>
      <c r="J37" s="209"/>
      <c r="K37" s="131"/>
      <c r="L37" s="130"/>
      <c r="M37" s="231">
        <v>1</v>
      </c>
      <c r="N37" s="232">
        <v>1</v>
      </c>
      <c r="O37" s="209"/>
      <c r="P37" s="131"/>
      <c r="Q37" s="130"/>
    </row>
    <row r="38" spans="1:17" ht="28.5" customHeight="1">
      <c r="A38" s="356"/>
      <c r="B38" s="358"/>
      <c r="C38" s="282"/>
      <c r="D38" s="283"/>
      <c r="E38" s="283"/>
      <c r="F38" s="284"/>
      <c r="G38" s="109" t="s">
        <v>192</v>
      </c>
      <c r="H38" s="212">
        <v>85</v>
      </c>
      <c r="I38" s="117">
        <v>1109</v>
      </c>
      <c r="J38" s="117">
        <v>110</v>
      </c>
      <c r="K38" s="117">
        <v>4</v>
      </c>
      <c r="L38" s="116"/>
      <c r="M38" s="228">
        <v>85</v>
      </c>
      <c r="N38" s="229">
        <v>1591</v>
      </c>
      <c r="O38" s="229">
        <v>147</v>
      </c>
      <c r="P38" s="229">
        <v>3</v>
      </c>
      <c r="Q38" s="116"/>
    </row>
    <row r="39" spans="1:17" ht="28.5" customHeight="1">
      <c r="A39" s="356"/>
      <c r="B39" s="358"/>
      <c r="C39" s="285" t="s">
        <v>126</v>
      </c>
      <c r="D39" s="286"/>
      <c r="E39" s="286"/>
      <c r="F39" s="287"/>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356"/>
      <c r="B40" s="292"/>
      <c r="C40" s="279"/>
      <c r="D40" s="280"/>
      <c r="E40" s="280"/>
      <c r="F40" s="281"/>
      <c r="G40" s="108" t="s">
        <v>191</v>
      </c>
      <c r="H40" s="208">
        <v>1</v>
      </c>
      <c r="I40" s="209">
        <v>1</v>
      </c>
      <c r="J40" s="209"/>
      <c r="K40" s="131"/>
      <c r="L40" s="130"/>
      <c r="M40" s="231">
        <v>1</v>
      </c>
      <c r="N40" s="232">
        <v>1</v>
      </c>
      <c r="O40" s="209"/>
      <c r="P40" s="131"/>
      <c r="Q40" s="130"/>
    </row>
    <row r="41" spans="1:17" ht="28.5" customHeight="1" thickBot="1">
      <c r="A41" s="357"/>
      <c r="B41" s="314"/>
      <c r="C41" s="288"/>
      <c r="D41" s="289"/>
      <c r="E41" s="289"/>
      <c r="F41" s="290"/>
      <c r="G41" s="109" t="s">
        <v>192</v>
      </c>
      <c r="H41" s="213">
        <v>66</v>
      </c>
      <c r="I41" s="122">
        <v>955</v>
      </c>
      <c r="J41" s="122">
        <v>285</v>
      </c>
      <c r="K41" s="122">
        <v>2</v>
      </c>
      <c r="L41" s="121"/>
      <c r="M41" s="241">
        <v>43</v>
      </c>
      <c r="N41" s="242">
        <v>1438</v>
      </c>
      <c r="O41" s="242">
        <v>340</v>
      </c>
      <c r="P41" s="242">
        <v>5</v>
      </c>
      <c r="Q41" s="121"/>
    </row>
    <row r="42" spans="1:17" ht="28.5" customHeight="1">
      <c r="A42" s="331" t="s">
        <v>127</v>
      </c>
      <c r="B42" s="291" t="s">
        <v>164</v>
      </c>
      <c r="C42" s="300" t="s">
        <v>128</v>
      </c>
      <c r="D42" s="301"/>
      <c r="E42" s="301"/>
      <c r="F42" s="302"/>
      <c r="G42" s="8"/>
      <c r="H42" s="124">
        <f>COUNTIF('評点入力シート'!G32,"Ａ＋")</f>
        <v>0</v>
      </c>
      <c r="I42" s="133">
        <f>COUNTIF('評点入力シート'!G32,"Ａ")</f>
        <v>0</v>
      </c>
      <c r="J42" s="133">
        <f>COUNTIF('評点入力シート'!G32,"Ｂ")</f>
        <v>0</v>
      </c>
      <c r="K42" s="133">
        <f>COUNTIF('評点入力シート'!G32,"Ｃ")</f>
        <v>0</v>
      </c>
      <c r="L42" s="134">
        <f>COUNTIF('評点入力シート'!G32,"－")</f>
        <v>0</v>
      </c>
      <c r="M42" s="124">
        <f>COUNTIF('評点入力シート'!H32,"Ａ＋")</f>
        <v>0</v>
      </c>
      <c r="N42" s="133">
        <f>COUNTIF('評点入力シート'!H32,"Ａ")</f>
        <v>0</v>
      </c>
      <c r="O42" s="133">
        <f>COUNTIF('評点入力シート'!H32,"Ｂ")</f>
        <v>0</v>
      </c>
      <c r="P42" s="133">
        <f>COUNTIF('評点入力シート'!H32,"Ｃ")</f>
        <v>0</v>
      </c>
      <c r="Q42" s="134">
        <f>COUNTIF('評点入力シート'!H32,"－")</f>
        <v>0</v>
      </c>
    </row>
    <row r="43" spans="1:17" ht="28.5" customHeight="1">
      <c r="A43" s="359"/>
      <c r="B43" s="292"/>
      <c r="C43" s="279"/>
      <c r="D43" s="280"/>
      <c r="E43" s="280"/>
      <c r="F43" s="281"/>
      <c r="G43" s="108" t="s">
        <v>191</v>
      </c>
      <c r="H43" s="132">
        <v>1</v>
      </c>
      <c r="I43" s="209">
        <v>1</v>
      </c>
      <c r="J43" s="209"/>
      <c r="K43" s="131"/>
      <c r="L43" s="130"/>
      <c r="M43" s="231">
        <v>1</v>
      </c>
      <c r="N43" s="232"/>
      <c r="O43" s="232">
        <v>1</v>
      </c>
      <c r="P43" s="131"/>
      <c r="Q43" s="130"/>
    </row>
    <row r="44" spans="1:17" ht="28.5" customHeight="1">
      <c r="A44" s="359"/>
      <c r="B44" s="292"/>
      <c r="C44" s="282"/>
      <c r="D44" s="283"/>
      <c r="E44" s="283"/>
      <c r="F44" s="284"/>
      <c r="G44" s="109" t="s">
        <v>192</v>
      </c>
      <c r="H44" s="135">
        <v>34</v>
      </c>
      <c r="I44" s="125">
        <v>777</v>
      </c>
      <c r="J44" s="125">
        <v>491</v>
      </c>
      <c r="K44" s="125">
        <v>6</v>
      </c>
      <c r="L44" s="123"/>
      <c r="M44" s="228">
        <v>56</v>
      </c>
      <c r="N44" s="229">
        <v>1092</v>
      </c>
      <c r="O44" s="229">
        <v>670</v>
      </c>
      <c r="P44" s="229">
        <v>8</v>
      </c>
      <c r="Q44" s="123"/>
    </row>
    <row r="45" spans="1:17" ht="28.5" customHeight="1">
      <c r="A45" s="359"/>
      <c r="B45" s="292"/>
      <c r="C45" s="285" t="s">
        <v>129</v>
      </c>
      <c r="D45" s="286"/>
      <c r="E45" s="286"/>
      <c r="F45" s="287"/>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359"/>
      <c r="B46" s="292"/>
      <c r="C46" s="279"/>
      <c r="D46" s="280"/>
      <c r="E46" s="280"/>
      <c r="F46" s="281"/>
      <c r="G46" s="108" t="s">
        <v>191</v>
      </c>
      <c r="H46" s="211">
        <v>1</v>
      </c>
      <c r="I46" s="209">
        <v>1</v>
      </c>
      <c r="J46" s="209"/>
      <c r="K46" s="131"/>
      <c r="L46" s="130"/>
      <c r="M46" s="211"/>
      <c r="N46" s="209">
        <v>2</v>
      </c>
      <c r="O46" s="209"/>
      <c r="P46" s="131"/>
      <c r="Q46" s="130"/>
    </row>
    <row r="47" spans="1:17" ht="28.5" customHeight="1">
      <c r="A47" s="359"/>
      <c r="B47" s="292"/>
      <c r="C47" s="282"/>
      <c r="D47" s="283"/>
      <c r="E47" s="283"/>
      <c r="F47" s="284"/>
      <c r="G47" s="109" t="s">
        <v>192</v>
      </c>
      <c r="H47" s="212">
        <v>47</v>
      </c>
      <c r="I47" s="117">
        <v>1056</v>
      </c>
      <c r="J47" s="117">
        <v>186</v>
      </c>
      <c r="K47" s="117">
        <v>19</v>
      </c>
      <c r="L47" s="116"/>
      <c r="M47" s="243">
        <v>34</v>
      </c>
      <c r="N47" s="244">
        <v>1571</v>
      </c>
      <c r="O47" s="244">
        <v>205</v>
      </c>
      <c r="P47" s="244">
        <v>16</v>
      </c>
      <c r="Q47" s="116"/>
    </row>
    <row r="48" spans="1:17" ht="28.5" customHeight="1">
      <c r="A48" s="359"/>
      <c r="B48" s="292"/>
      <c r="C48" s="285" t="s">
        <v>130</v>
      </c>
      <c r="D48" s="286"/>
      <c r="E48" s="286"/>
      <c r="F48" s="287"/>
      <c r="G48" s="10"/>
      <c r="H48" s="124">
        <f>COUNTIF('評点入力シート'!G34,"Ａ＋")</f>
        <v>0</v>
      </c>
      <c r="I48" s="133">
        <f>COUNTIF('評点入力シート'!G34,"Ａ")</f>
        <v>0</v>
      </c>
      <c r="J48" s="133">
        <f>COUNTIF('評点入力シート'!G34,"Ｂ")</f>
        <v>0</v>
      </c>
      <c r="K48" s="133">
        <f>COUNTIF('評点入力シート'!G34,"Ｃ")</f>
        <v>0</v>
      </c>
      <c r="L48" s="134">
        <f>COUNTIF('評点入力シート'!G34,"－")</f>
        <v>0</v>
      </c>
      <c r="M48" s="124">
        <f>COUNTIF('評点入力シート'!H34,"Ａ＋")</f>
        <v>0</v>
      </c>
      <c r="N48" s="133">
        <f>COUNTIF('評点入力シート'!H34,"Ａ")</f>
        <v>0</v>
      </c>
      <c r="O48" s="133">
        <f>COUNTIF('評点入力シート'!H34,"Ｂ")</f>
        <v>0</v>
      </c>
      <c r="P48" s="133">
        <f>COUNTIF('評点入力シート'!H34,"Ｃ")</f>
        <v>0</v>
      </c>
      <c r="Q48" s="134">
        <f>COUNTIF('評点入力シート'!H34,"－")</f>
        <v>0</v>
      </c>
    </row>
    <row r="49" spans="1:17" ht="28.5" customHeight="1">
      <c r="A49" s="359"/>
      <c r="B49" s="292"/>
      <c r="C49" s="279"/>
      <c r="D49" s="280"/>
      <c r="E49" s="280"/>
      <c r="F49" s="281"/>
      <c r="G49" s="108" t="s">
        <v>191</v>
      </c>
      <c r="H49" s="208"/>
      <c r="I49" s="209">
        <v>2</v>
      </c>
      <c r="J49" s="209"/>
      <c r="K49" s="131"/>
      <c r="L49" s="130"/>
      <c r="M49" s="208"/>
      <c r="N49" s="209">
        <v>2</v>
      </c>
      <c r="O49" s="209"/>
      <c r="P49" s="131"/>
      <c r="Q49" s="130"/>
    </row>
    <row r="50" spans="1:17" ht="28.5" customHeight="1">
      <c r="A50" s="359"/>
      <c r="B50" s="293"/>
      <c r="C50" s="282"/>
      <c r="D50" s="283"/>
      <c r="E50" s="283"/>
      <c r="F50" s="284"/>
      <c r="G50" s="109" t="s">
        <v>192</v>
      </c>
      <c r="H50" s="210">
        <v>55</v>
      </c>
      <c r="I50" s="125">
        <v>823</v>
      </c>
      <c r="J50" s="125">
        <v>406</v>
      </c>
      <c r="K50" s="125">
        <v>24</v>
      </c>
      <c r="L50" s="123"/>
      <c r="M50" s="228">
        <v>53</v>
      </c>
      <c r="N50" s="229">
        <v>1272</v>
      </c>
      <c r="O50" s="229">
        <v>478</v>
      </c>
      <c r="P50" s="229">
        <v>23</v>
      </c>
      <c r="Q50" s="123"/>
    </row>
    <row r="51" spans="1:17" ht="28.5" customHeight="1">
      <c r="A51" s="359"/>
      <c r="B51" s="360" t="s">
        <v>165</v>
      </c>
      <c r="C51" s="285" t="s">
        <v>131</v>
      </c>
      <c r="D51" s="286"/>
      <c r="E51" s="286"/>
      <c r="F51" s="287"/>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359"/>
      <c r="B52" s="292"/>
      <c r="C52" s="279"/>
      <c r="D52" s="280"/>
      <c r="E52" s="280"/>
      <c r="F52" s="281"/>
      <c r="G52" s="108" t="s">
        <v>191</v>
      </c>
      <c r="H52" s="208"/>
      <c r="I52" s="209">
        <v>2</v>
      </c>
      <c r="J52" s="209"/>
      <c r="K52" s="131"/>
      <c r="L52" s="130"/>
      <c r="M52" s="231">
        <v>1</v>
      </c>
      <c r="N52" s="232">
        <v>1</v>
      </c>
      <c r="O52" s="209"/>
      <c r="P52" s="131"/>
      <c r="Q52" s="130"/>
    </row>
    <row r="53" spans="1:17" ht="28.5" customHeight="1" thickBot="1">
      <c r="A53" s="332"/>
      <c r="B53" s="314"/>
      <c r="C53" s="288"/>
      <c r="D53" s="289"/>
      <c r="E53" s="289"/>
      <c r="F53" s="290"/>
      <c r="G53" s="109" t="s">
        <v>192</v>
      </c>
      <c r="H53" s="213">
        <v>173</v>
      </c>
      <c r="I53" s="122">
        <v>1055</v>
      </c>
      <c r="J53" s="122">
        <v>79</v>
      </c>
      <c r="K53" s="122">
        <v>1</v>
      </c>
      <c r="L53" s="121"/>
      <c r="M53" s="241">
        <v>149</v>
      </c>
      <c r="N53" s="242">
        <v>1596</v>
      </c>
      <c r="O53" s="242">
        <v>80</v>
      </c>
      <c r="P53" s="242">
        <v>1</v>
      </c>
      <c r="Q53" s="121"/>
    </row>
    <row r="54" spans="1:17" ht="28.5" customHeight="1">
      <c r="A54" s="331" t="s">
        <v>132</v>
      </c>
      <c r="B54" s="291" t="s">
        <v>166</v>
      </c>
      <c r="C54" s="300" t="s">
        <v>133</v>
      </c>
      <c r="D54" s="301"/>
      <c r="E54" s="301"/>
      <c r="F54" s="302"/>
      <c r="G54" s="8"/>
      <c r="H54" s="124">
        <f>COUNTIF('評点入力シート'!G39,"Ａ＋")</f>
        <v>0</v>
      </c>
      <c r="I54" s="133">
        <f>COUNTIF('評点入力シート'!G39,"Ａ")</f>
        <v>0</v>
      </c>
      <c r="J54" s="133">
        <f>COUNTIF('評点入力シート'!G39,"Ｂ")</f>
        <v>0</v>
      </c>
      <c r="K54" s="133">
        <f>COUNTIF('評点入力シート'!G39,"Ｃ")</f>
        <v>0</v>
      </c>
      <c r="L54" s="134">
        <f>COUNTIF('評点入力シート'!G39,"－")</f>
        <v>0</v>
      </c>
      <c r="M54" s="124">
        <f>COUNTIF('評点入力シート'!H39,"Ａ＋")</f>
        <v>0</v>
      </c>
      <c r="N54" s="133">
        <f>COUNTIF('評点入力シート'!H39,"Ａ")</f>
        <v>0</v>
      </c>
      <c r="O54" s="133">
        <f>COUNTIF('評点入力シート'!H39,"Ｂ")</f>
        <v>0</v>
      </c>
      <c r="P54" s="133">
        <f>COUNTIF('評点入力シート'!H39,"Ｃ")</f>
        <v>0</v>
      </c>
      <c r="Q54" s="134">
        <f>COUNTIF('評点入力シート'!H39,"－")</f>
        <v>0</v>
      </c>
    </row>
    <row r="55" spans="1:17" ht="28.5" customHeight="1">
      <c r="A55" s="313"/>
      <c r="B55" s="358"/>
      <c r="C55" s="279"/>
      <c r="D55" s="280"/>
      <c r="E55" s="280"/>
      <c r="F55" s="281"/>
      <c r="G55" s="108" t="s">
        <v>191</v>
      </c>
      <c r="H55" s="211"/>
      <c r="I55" s="209">
        <v>2</v>
      </c>
      <c r="J55" s="209"/>
      <c r="K55" s="131"/>
      <c r="L55" s="130"/>
      <c r="M55" s="211"/>
      <c r="N55" s="209">
        <v>2</v>
      </c>
      <c r="O55" s="209"/>
      <c r="P55" s="131"/>
      <c r="Q55" s="130"/>
    </row>
    <row r="56" spans="1:17" ht="28.5" customHeight="1">
      <c r="A56" s="313"/>
      <c r="B56" s="358"/>
      <c r="C56" s="282"/>
      <c r="D56" s="283"/>
      <c r="E56" s="283"/>
      <c r="F56" s="284"/>
      <c r="G56" s="109" t="s">
        <v>192</v>
      </c>
      <c r="H56" s="210">
        <v>44</v>
      </c>
      <c r="I56" s="125">
        <v>1000</v>
      </c>
      <c r="J56" s="125">
        <v>261</v>
      </c>
      <c r="K56" s="125">
        <v>3</v>
      </c>
      <c r="L56" s="123"/>
      <c r="M56" s="228">
        <v>36</v>
      </c>
      <c r="N56" s="229">
        <v>1454</v>
      </c>
      <c r="O56" s="229">
        <v>333</v>
      </c>
      <c r="P56" s="229">
        <v>3</v>
      </c>
      <c r="Q56" s="123"/>
    </row>
    <row r="57" spans="1:17" ht="28.5" customHeight="1">
      <c r="A57" s="313"/>
      <c r="B57" s="358"/>
      <c r="C57" s="285" t="s">
        <v>134</v>
      </c>
      <c r="D57" s="286"/>
      <c r="E57" s="286"/>
      <c r="F57" s="287"/>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359"/>
      <c r="B58" s="292"/>
      <c r="C58" s="279"/>
      <c r="D58" s="280"/>
      <c r="E58" s="280"/>
      <c r="F58" s="281"/>
      <c r="G58" s="108" t="s">
        <v>191</v>
      </c>
      <c r="H58" s="208"/>
      <c r="I58" s="209">
        <v>2</v>
      </c>
      <c r="J58" s="209"/>
      <c r="K58" s="131"/>
      <c r="L58" s="130"/>
      <c r="M58" s="208"/>
      <c r="N58" s="209">
        <v>1</v>
      </c>
      <c r="O58" s="209">
        <v>1</v>
      </c>
      <c r="P58" s="131"/>
      <c r="Q58" s="130"/>
    </row>
    <row r="59" spans="1:17" ht="28.5" customHeight="1">
      <c r="A59" s="359"/>
      <c r="B59" s="293"/>
      <c r="C59" s="282"/>
      <c r="D59" s="283"/>
      <c r="E59" s="283"/>
      <c r="F59" s="284"/>
      <c r="G59" s="109" t="s">
        <v>192</v>
      </c>
      <c r="H59" s="212">
        <v>69</v>
      </c>
      <c r="I59" s="117">
        <v>608</v>
      </c>
      <c r="J59" s="117">
        <v>630</v>
      </c>
      <c r="K59" s="117">
        <v>1</v>
      </c>
      <c r="L59" s="116"/>
      <c r="M59" s="243">
        <v>71</v>
      </c>
      <c r="N59" s="244">
        <v>928</v>
      </c>
      <c r="O59" s="244">
        <v>826</v>
      </c>
      <c r="P59" s="244">
        <v>1</v>
      </c>
      <c r="Q59" s="116"/>
    </row>
    <row r="60" spans="1:17" ht="28.5" customHeight="1">
      <c r="A60" s="359"/>
      <c r="B60" s="360" t="s">
        <v>167</v>
      </c>
      <c r="C60" s="362" t="s">
        <v>135</v>
      </c>
      <c r="D60" s="363"/>
      <c r="E60" s="363"/>
      <c r="F60" s="364"/>
      <c r="G60" s="10"/>
      <c r="H60" s="124">
        <f>COUNTIF('評点入力シート'!G42,"Ａ＋")</f>
        <v>0</v>
      </c>
      <c r="I60" s="133">
        <f>COUNTIF('評点入力シート'!G42,"Ａ")</f>
        <v>0</v>
      </c>
      <c r="J60" s="133">
        <f>COUNTIF('評点入力シート'!G42,"Ｂ")</f>
        <v>0</v>
      </c>
      <c r="K60" s="133">
        <f>COUNTIF('評点入力シート'!G42,"Ｃ")</f>
        <v>0</v>
      </c>
      <c r="L60" s="134">
        <f>COUNTIF('評点入力シート'!G42,"－")</f>
        <v>0</v>
      </c>
      <c r="M60" s="124">
        <f>COUNTIF('評点入力シート'!H42,"Ａ＋")</f>
        <v>0</v>
      </c>
      <c r="N60" s="133">
        <f>COUNTIF('評点入力シート'!H42,"Ａ")</f>
        <v>0</v>
      </c>
      <c r="O60" s="133">
        <f>COUNTIF('評点入力シート'!H42,"Ｂ")</f>
        <v>0</v>
      </c>
      <c r="P60" s="133">
        <f>COUNTIF('評点入力シート'!H42,"Ｃ")</f>
        <v>0</v>
      </c>
      <c r="Q60" s="134">
        <f>COUNTIF('評点入力シート'!H42,"－")</f>
        <v>0</v>
      </c>
    </row>
    <row r="61" spans="1:17" ht="28.5" customHeight="1">
      <c r="A61" s="359"/>
      <c r="B61" s="292"/>
      <c r="C61" s="306"/>
      <c r="D61" s="307"/>
      <c r="E61" s="307"/>
      <c r="F61" s="308"/>
      <c r="G61" s="108" t="s">
        <v>191</v>
      </c>
      <c r="H61" s="208"/>
      <c r="I61" s="209">
        <v>2</v>
      </c>
      <c r="J61" s="209"/>
      <c r="K61" s="131"/>
      <c r="L61" s="130"/>
      <c r="M61" s="208"/>
      <c r="N61" s="209">
        <v>2</v>
      </c>
      <c r="O61" s="209"/>
      <c r="P61" s="131"/>
      <c r="Q61" s="130"/>
    </row>
    <row r="62" spans="1:17" ht="28.5" customHeight="1">
      <c r="A62" s="359"/>
      <c r="B62" s="292"/>
      <c r="C62" s="309"/>
      <c r="D62" s="310"/>
      <c r="E62" s="310"/>
      <c r="F62" s="311"/>
      <c r="G62" s="109" t="s">
        <v>192</v>
      </c>
      <c r="H62" s="210">
        <v>38</v>
      </c>
      <c r="I62" s="125">
        <v>1038</v>
      </c>
      <c r="J62" s="125">
        <v>229</v>
      </c>
      <c r="K62" s="125">
        <v>3</v>
      </c>
      <c r="L62" s="123"/>
      <c r="M62" s="228">
        <v>57</v>
      </c>
      <c r="N62" s="229">
        <v>1541</v>
      </c>
      <c r="O62" s="229">
        <v>227</v>
      </c>
      <c r="P62" s="229">
        <v>1</v>
      </c>
      <c r="Q62" s="123"/>
    </row>
    <row r="63" spans="1:17" ht="28.5" customHeight="1">
      <c r="A63" s="359"/>
      <c r="B63" s="292"/>
      <c r="C63" s="285" t="s">
        <v>136</v>
      </c>
      <c r="D63" s="286"/>
      <c r="E63" s="286"/>
      <c r="F63" s="287"/>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359"/>
      <c r="B64" s="292"/>
      <c r="C64" s="279"/>
      <c r="D64" s="280"/>
      <c r="E64" s="280"/>
      <c r="F64" s="281"/>
      <c r="G64" s="108" t="s">
        <v>191</v>
      </c>
      <c r="H64" s="208"/>
      <c r="I64" s="209">
        <v>2</v>
      </c>
      <c r="J64" s="209"/>
      <c r="K64" s="131"/>
      <c r="L64" s="130"/>
      <c r="M64" s="208"/>
      <c r="N64" s="209">
        <v>2</v>
      </c>
      <c r="O64" s="209"/>
      <c r="P64" s="131"/>
      <c r="Q64" s="130"/>
    </row>
    <row r="65" spans="1:17" ht="28.5" customHeight="1" thickBot="1">
      <c r="A65" s="332"/>
      <c r="B65" s="314"/>
      <c r="C65" s="288"/>
      <c r="D65" s="289"/>
      <c r="E65" s="289"/>
      <c r="F65" s="290"/>
      <c r="G65" s="109" t="s">
        <v>192</v>
      </c>
      <c r="H65" s="213">
        <v>62</v>
      </c>
      <c r="I65" s="122">
        <v>840</v>
      </c>
      <c r="J65" s="122">
        <v>403</v>
      </c>
      <c r="K65" s="122">
        <v>3</v>
      </c>
      <c r="L65" s="121"/>
      <c r="M65" s="241">
        <v>91</v>
      </c>
      <c r="N65" s="242">
        <v>1190</v>
      </c>
      <c r="O65" s="242">
        <v>541</v>
      </c>
      <c r="P65" s="242">
        <v>4</v>
      </c>
      <c r="Q65" s="121"/>
    </row>
    <row r="66" spans="1:17" ht="28.5" customHeight="1">
      <c r="A66" s="331" t="s">
        <v>137</v>
      </c>
      <c r="B66" s="291" t="s">
        <v>168</v>
      </c>
      <c r="C66" s="300" t="s">
        <v>138</v>
      </c>
      <c r="D66" s="301"/>
      <c r="E66" s="301"/>
      <c r="F66" s="302"/>
      <c r="G66" s="8"/>
      <c r="H66" s="124">
        <f>COUNTIF('評点入力シート'!G46,"Ａ＋")</f>
        <v>0</v>
      </c>
      <c r="I66" s="133">
        <f>COUNTIF('評点入力シート'!G46,"Ａ")</f>
        <v>0</v>
      </c>
      <c r="J66" s="133">
        <f>COUNTIF('評点入力シート'!G46,"Ｂ")</f>
        <v>0</v>
      </c>
      <c r="K66" s="133">
        <f>COUNTIF('評点入力シート'!G46,"Ｃ")</f>
        <v>0</v>
      </c>
      <c r="L66" s="134">
        <f>COUNTIF('評点入力シート'!G46,"－")</f>
        <v>0</v>
      </c>
      <c r="M66" s="124">
        <f>COUNTIF('評点入力シート'!H46,"Ａ＋")</f>
        <v>0</v>
      </c>
      <c r="N66" s="133">
        <f>COUNTIF('評点入力シート'!H46,"Ａ")</f>
        <v>0</v>
      </c>
      <c r="O66" s="133">
        <f>COUNTIF('評点入力シート'!H46,"Ｂ")</f>
        <v>0</v>
      </c>
      <c r="P66" s="133">
        <f>COUNTIF('評点入力シート'!H46,"Ｃ")</f>
        <v>0</v>
      </c>
      <c r="Q66" s="134">
        <f>COUNTIF('評点入力シート'!H46,"－")</f>
        <v>0</v>
      </c>
    </row>
    <row r="67" spans="1:17" ht="28.5" customHeight="1">
      <c r="A67" s="359"/>
      <c r="B67" s="292"/>
      <c r="C67" s="279"/>
      <c r="D67" s="280"/>
      <c r="E67" s="280"/>
      <c r="F67" s="281"/>
      <c r="G67" s="108" t="s">
        <v>191</v>
      </c>
      <c r="H67" s="208"/>
      <c r="I67" s="209">
        <v>2</v>
      </c>
      <c r="J67" s="209"/>
      <c r="K67" s="131"/>
      <c r="L67" s="130"/>
      <c r="M67" s="208"/>
      <c r="N67" s="209">
        <v>2</v>
      </c>
      <c r="O67" s="209"/>
      <c r="P67" s="131"/>
      <c r="Q67" s="130"/>
    </row>
    <row r="68" spans="1:17" ht="28.5" customHeight="1">
      <c r="A68" s="359"/>
      <c r="B68" s="292"/>
      <c r="C68" s="282"/>
      <c r="D68" s="283"/>
      <c r="E68" s="283"/>
      <c r="F68" s="284"/>
      <c r="G68" s="109" t="s">
        <v>192</v>
      </c>
      <c r="H68" s="210">
        <v>38</v>
      </c>
      <c r="I68" s="125">
        <v>1085</v>
      </c>
      <c r="J68" s="125">
        <v>181</v>
      </c>
      <c r="K68" s="125">
        <v>4</v>
      </c>
      <c r="L68" s="123"/>
      <c r="M68" s="228">
        <v>24</v>
      </c>
      <c r="N68" s="229">
        <v>1629</v>
      </c>
      <c r="O68" s="229">
        <v>171</v>
      </c>
      <c r="P68" s="229">
        <v>2</v>
      </c>
      <c r="Q68" s="123"/>
    </row>
    <row r="69" spans="1:17" ht="28.5" customHeight="1">
      <c r="A69" s="359"/>
      <c r="B69" s="292"/>
      <c r="C69" s="285" t="s">
        <v>139</v>
      </c>
      <c r="D69" s="286"/>
      <c r="E69" s="286"/>
      <c r="F69" s="287"/>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333"/>
      <c r="B70" s="333"/>
      <c r="C70" s="279"/>
      <c r="D70" s="280"/>
      <c r="E70" s="280"/>
      <c r="F70" s="281"/>
      <c r="G70" s="108" t="s">
        <v>191</v>
      </c>
      <c r="H70" s="208"/>
      <c r="I70" s="209">
        <v>2</v>
      </c>
      <c r="J70" s="209"/>
      <c r="K70" s="131"/>
      <c r="L70" s="130"/>
      <c r="M70" s="208"/>
      <c r="N70" s="209">
        <v>2</v>
      </c>
      <c r="O70" s="209"/>
      <c r="P70" s="131"/>
      <c r="Q70" s="130"/>
    </row>
    <row r="71" spans="1:17" ht="28.5" customHeight="1" thickBot="1">
      <c r="A71" s="334"/>
      <c r="B71" s="334"/>
      <c r="C71" s="288"/>
      <c r="D71" s="289"/>
      <c r="E71" s="289"/>
      <c r="F71" s="290"/>
      <c r="G71" s="109" t="s">
        <v>192</v>
      </c>
      <c r="H71" s="213">
        <v>22</v>
      </c>
      <c r="I71" s="122">
        <v>1006</v>
      </c>
      <c r="J71" s="122">
        <v>273</v>
      </c>
      <c r="K71" s="122">
        <v>7</v>
      </c>
      <c r="L71" s="121"/>
      <c r="M71" s="241">
        <v>25</v>
      </c>
      <c r="N71" s="242">
        <v>1470</v>
      </c>
      <c r="O71" s="242">
        <v>327</v>
      </c>
      <c r="P71" s="242">
        <v>4</v>
      </c>
      <c r="Q71" s="121"/>
    </row>
    <row r="72" spans="1:17" ht="28.5" customHeight="1">
      <c r="A72" s="331" t="s">
        <v>159</v>
      </c>
      <c r="B72" s="291" t="s">
        <v>169</v>
      </c>
      <c r="C72" s="365" t="s">
        <v>193</v>
      </c>
      <c r="D72" s="301"/>
      <c r="E72" s="301"/>
      <c r="F72" s="302"/>
      <c r="G72" s="8"/>
      <c r="H72" s="124">
        <f>COUNTIF('評点入力シート'!G50,"Ａ＋")</f>
        <v>0</v>
      </c>
      <c r="I72" s="133">
        <f>COUNTIF('評点入力シート'!G50,"Ａ")</f>
        <v>0</v>
      </c>
      <c r="J72" s="133">
        <f>COUNTIF('評点入力シート'!G50,"Ｂ")</f>
        <v>0</v>
      </c>
      <c r="K72" s="133">
        <f>COUNTIF('評点入力シート'!G50,"Ｃ")</f>
        <v>0</v>
      </c>
      <c r="L72" s="134">
        <f>COUNTIF('評点入力シート'!G50,"－")</f>
        <v>0</v>
      </c>
      <c r="M72" s="124">
        <f>COUNTIF('評点入力シート'!H50,"Ａ＋")</f>
        <v>0</v>
      </c>
      <c r="N72" s="133">
        <f>COUNTIF('評点入力シート'!H50,"Ａ")</f>
        <v>0</v>
      </c>
      <c r="O72" s="133">
        <f>COUNTIF('評点入力シート'!H50,"Ｂ")</f>
        <v>0</v>
      </c>
      <c r="P72" s="133">
        <f>COUNTIF('評点入力シート'!H50,"Ｃ")</f>
        <v>0</v>
      </c>
      <c r="Q72" s="134">
        <f>COUNTIF('評点入力シート'!H50,"－")</f>
        <v>0</v>
      </c>
    </row>
    <row r="73" spans="1:17" ht="28.5" customHeight="1">
      <c r="A73" s="313"/>
      <c r="B73" s="292"/>
      <c r="C73" s="279"/>
      <c r="D73" s="280"/>
      <c r="E73" s="280"/>
      <c r="F73" s="281"/>
      <c r="G73" s="108" t="s">
        <v>191</v>
      </c>
      <c r="H73" s="208">
        <v>2</v>
      </c>
      <c r="I73" s="209"/>
      <c r="J73" s="209"/>
      <c r="K73" s="131"/>
      <c r="L73" s="130"/>
      <c r="M73" s="208">
        <v>2</v>
      </c>
      <c r="N73" s="209"/>
      <c r="O73" s="209"/>
      <c r="P73" s="131"/>
      <c r="Q73" s="130"/>
    </row>
    <row r="74" spans="1:17" ht="28.5" customHeight="1">
      <c r="A74" s="313"/>
      <c r="B74" s="293"/>
      <c r="C74" s="282"/>
      <c r="D74" s="283"/>
      <c r="E74" s="283"/>
      <c r="F74" s="284"/>
      <c r="G74" s="109" t="s">
        <v>192</v>
      </c>
      <c r="H74" s="210">
        <v>442</v>
      </c>
      <c r="I74" s="125">
        <v>746</v>
      </c>
      <c r="J74" s="125">
        <v>117</v>
      </c>
      <c r="K74" s="125">
        <v>3</v>
      </c>
      <c r="L74" s="123"/>
      <c r="M74" s="228">
        <v>474</v>
      </c>
      <c r="N74" s="229">
        <v>1231</v>
      </c>
      <c r="O74" s="229">
        <v>117</v>
      </c>
      <c r="P74" s="229">
        <v>4</v>
      </c>
      <c r="Q74" s="123"/>
    </row>
    <row r="75" spans="1:17" ht="28.5" customHeight="1">
      <c r="A75" s="333"/>
      <c r="B75" s="360" t="s">
        <v>170</v>
      </c>
      <c r="C75" s="285" t="s">
        <v>141</v>
      </c>
      <c r="D75" s="286"/>
      <c r="E75" s="286"/>
      <c r="F75" s="287"/>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333"/>
      <c r="B76" s="292"/>
      <c r="C76" s="279"/>
      <c r="D76" s="280"/>
      <c r="E76" s="280"/>
      <c r="F76" s="281"/>
      <c r="G76" s="108" t="s">
        <v>191</v>
      </c>
      <c r="H76" s="208">
        <v>1</v>
      </c>
      <c r="I76" s="209">
        <v>1</v>
      </c>
      <c r="J76" s="209"/>
      <c r="K76" s="131"/>
      <c r="L76" s="130"/>
      <c r="M76" s="208"/>
      <c r="N76" s="209">
        <v>2</v>
      </c>
      <c r="O76" s="209"/>
      <c r="P76" s="131"/>
      <c r="Q76" s="130"/>
    </row>
    <row r="77" spans="1:17" ht="28.5" customHeight="1">
      <c r="A77" s="333"/>
      <c r="B77" s="293"/>
      <c r="C77" s="282"/>
      <c r="D77" s="283"/>
      <c r="E77" s="283"/>
      <c r="F77" s="284"/>
      <c r="G77" s="109" t="s">
        <v>192</v>
      </c>
      <c r="H77" s="212">
        <v>302</v>
      </c>
      <c r="I77" s="117">
        <v>836</v>
      </c>
      <c r="J77" s="117">
        <v>166</v>
      </c>
      <c r="K77" s="117">
        <v>4</v>
      </c>
      <c r="L77" s="116"/>
      <c r="M77" s="243">
        <v>354</v>
      </c>
      <c r="N77" s="244">
        <v>1245</v>
      </c>
      <c r="O77" s="244">
        <v>221</v>
      </c>
      <c r="P77" s="244">
        <v>6</v>
      </c>
      <c r="Q77" s="116"/>
    </row>
    <row r="78" spans="1:17" ht="28.5" customHeight="1">
      <c r="A78" s="333"/>
      <c r="B78" s="360" t="s">
        <v>171</v>
      </c>
      <c r="C78" s="285" t="s">
        <v>172</v>
      </c>
      <c r="D78" s="286"/>
      <c r="E78" s="286"/>
      <c r="F78" s="287"/>
      <c r="G78" s="10"/>
      <c r="H78" s="124">
        <f>COUNTIF('評点入力シート'!G54,"Ａ＋")</f>
        <v>0</v>
      </c>
      <c r="I78" s="133">
        <f>COUNTIF('評点入力シート'!G54,"Ａ")</f>
        <v>0</v>
      </c>
      <c r="J78" s="133">
        <f>COUNTIF('評点入力シート'!G54,"Ｂ")</f>
        <v>0</v>
      </c>
      <c r="K78" s="133">
        <f>COUNTIF('評点入力シート'!G54,"Ｃ")</f>
        <v>0</v>
      </c>
      <c r="L78" s="134">
        <f>COUNTIF('評点入力シート'!G54,"－")</f>
        <v>0</v>
      </c>
      <c r="M78" s="124">
        <f>COUNTIF('評点入力シート'!H54,"Ａ＋")</f>
        <v>0</v>
      </c>
      <c r="N78" s="133">
        <f>COUNTIF('評点入力シート'!H54,"Ａ")</f>
        <v>0</v>
      </c>
      <c r="O78" s="133">
        <f>COUNTIF('評点入力シート'!H54,"Ｂ")</f>
        <v>0</v>
      </c>
      <c r="P78" s="133">
        <f>COUNTIF('評点入力シート'!H54,"Ｃ")</f>
        <v>0</v>
      </c>
      <c r="Q78" s="134">
        <f>COUNTIF('評点入力シート'!H54,"－")</f>
        <v>0</v>
      </c>
    </row>
    <row r="79" spans="1:17" ht="28.5" customHeight="1">
      <c r="A79" s="333"/>
      <c r="B79" s="292"/>
      <c r="C79" s="279"/>
      <c r="D79" s="280"/>
      <c r="E79" s="280"/>
      <c r="F79" s="281"/>
      <c r="G79" s="108" t="s">
        <v>191</v>
      </c>
      <c r="H79" s="208">
        <v>1</v>
      </c>
      <c r="I79" s="209">
        <v>1</v>
      </c>
      <c r="J79" s="209"/>
      <c r="K79" s="131"/>
      <c r="L79" s="130"/>
      <c r="M79" s="208">
        <v>2</v>
      </c>
      <c r="N79" s="209"/>
      <c r="O79" s="209"/>
      <c r="P79" s="131"/>
      <c r="Q79" s="130"/>
    </row>
    <row r="80" spans="1:17" ht="28.5" customHeight="1">
      <c r="A80" s="333"/>
      <c r="B80" s="293"/>
      <c r="C80" s="282"/>
      <c r="D80" s="283"/>
      <c r="E80" s="283"/>
      <c r="F80" s="284"/>
      <c r="G80" s="109" t="s">
        <v>192</v>
      </c>
      <c r="H80" s="210">
        <v>352</v>
      </c>
      <c r="I80" s="125">
        <v>863</v>
      </c>
      <c r="J80" s="125">
        <v>92</v>
      </c>
      <c r="K80" s="125">
        <v>1</v>
      </c>
      <c r="L80" s="123"/>
      <c r="M80" s="228">
        <v>443</v>
      </c>
      <c r="N80" s="229">
        <v>1279</v>
      </c>
      <c r="O80" s="229">
        <v>102</v>
      </c>
      <c r="P80" s="229">
        <v>2</v>
      </c>
      <c r="Q80" s="123"/>
    </row>
    <row r="81" spans="1:17" ht="28.5" customHeight="1">
      <c r="A81" s="333"/>
      <c r="B81" s="360" t="s">
        <v>224</v>
      </c>
      <c r="C81" s="361" t="s">
        <v>225</v>
      </c>
      <c r="D81" s="286"/>
      <c r="E81" s="286"/>
      <c r="F81" s="287"/>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333"/>
      <c r="B82" s="292"/>
      <c r="C82" s="279"/>
      <c r="D82" s="280"/>
      <c r="E82" s="280"/>
      <c r="F82" s="281"/>
      <c r="G82" s="108" t="s">
        <v>191</v>
      </c>
      <c r="H82" s="208">
        <v>1</v>
      </c>
      <c r="I82" s="209">
        <v>1</v>
      </c>
      <c r="J82" s="209"/>
      <c r="K82" s="131"/>
      <c r="L82" s="130"/>
      <c r="M82" s="208">
        <v>1</v>
      </c>
      <c r="N82" s="209">
        <v>1</v>
      </c>
      <c r="O82" s="209"/>
      <c r="P82" s="131"/>
      <c r="Q82" s="130"/>
    </row>
    <row r="83" spans="1:17" ht="28.5" customHeight="1">
      <c r="A83" s="333"/>
      <c r="B83" s="293"/>
      <c r="C83" s="282"/>
      <c r="D83" s="283"/>
      <c r="E83" s="283"/>
      <c r="F83" s="284"/>
      <c r="G83" s="109" t="s">
        <v>192</v>
      </c>
      <c r="H83" s="212">
        <v>183</v>
      </c>
      <c r="I83" s="117">
        <v>828</v>
      </c>
      <c r="J83" s="117">
        <v>287</v>
      </c>
      <c r="K83" s="117">
        <v>10</v>
      </c>
      <c r="L83" s="116"/>
      <c r="M83" s="243">
        <v>248</v>
      </c>
      <c r="N83" s="244">
        <v>1292</v>
      </c>
      <c r="O83" s="244">
        <v>282</v>
      </c>
      <c r="P83" s="244">
        <v>4</v>
      </c>
      <c r="Q83" s="116"/>
    </row>
    <row r="84" spans="1:17" ht="28.5" customHeight="1">
      <c r="A84" s="333"/>
      <c r="B84" s="360" t="s">
        <v>226</v>
      </c>
      <c r="C84" s="361" t="s">
        <v>227</v>
      </c>
      <c r="D84" s="286"/>
      <c r="E84" s="286"/>
      <c r="F84" s="287"/>
      <c r="G84" s="10"/>
      <c r="H84" s="124">
        <f>COUNTIF('評点入力シート'!G58,"Ａ＋")</f>
        <v>0</v>
      </c>
      <c r="I84" s="133">
        <f>COUNTIF('評点入力シート'!G58,"Ａ")</f>
        <v>0</v>
      </c>
      <c r="J84" s="133">
        <f>COUNTIF('評点入力シート'!G58,"Ｂ")</f>
        <v>0</v>
      </c>
      <c r="K84" s="133">
        <f>COUNTIF('評点入力シート'!G58,"Ｃ")</f>
        <v>0</v>
      </c>
      <c r="L84" s="134">
        <f>COUNTIF('評点入力シート'!G58,"－")</f>
        <v>0</v>
      </c>
      <c r="M84" s="124">
        <f>COUNTIF('評点入力シート'!H58,"Ａ＋")</f>
        <v>0</v>
      </c>
      <c r="N84" s="133">
        <f>COUNTIF('評点入力シート'!H58,"Ａ")</f>
        <v>0</v>
      </c>
      <c r="O84" s="133">
        <f>COUNTIF('評点入力シート'!H58,"Ｂ")</f>
        <v>0</v>
      </c>
      <c r="P84" s="133">
        <f>COUNTIF('評点入力シート'!H58,"Ｃ")</f>
        <v>0</v>
      </c>
      <c r="Q84" s="134">
        <f>COUNTIF('評点入力シート'!H58,"－")</f>
        <v>0</v>
      </c>
    </row>
    <row r="85" spans="1:17" ht="28.5" customHeight="1">
      <c r="A85" s="333"/>
      <c r="B85" s="292"/>
      <c r="C85" s="279"/>
      <c r="D85" s="280"/>
      <c r="E85" s="280"/>
      <c r="F85" s="281"/>
      <c r="G85" s="108" t="s">
        <v>191</v>
      </c>
      <c r="H85" s="208">
        <v>2</v>
      </c>
      <c r="I85" s="209"/>
      <c r="J85" s="131"/>
      <c r="K85" s="131"/>
      <c r="L85" s="130"/>
      <c r="M85" s="208"/>
      <c r="N85" s="209">
        <v>2</v>
      </c>
      <c r="O85" s="131"/>
      <c r="P85" s="131"/>
      <c r="Q85" s="130"/>
    </row>
    <row r="86" spans="1:17" ht="28.5" customHeight="1" thickBot="1">
      <c r="A86" s="370"/>
      <c r="B86" s="366"/>
      <c r="C86" s="367"/>
      <c r="D86" s="368"/>
      <c r="E86" s="368"/>
      <c r="F86" s="369"/>
      <c r="G86" s="110" t="s">
        <v>192</v>
      </c>
      <c r="H86" s="221">
        <v>251</v>
      </c>
      <c r="I86" s="222">
        <v>891</v>
      </c>
      <c r="J86" s="222">
        <v>164</v>
      </c>
      <c r="K86" s="222">
        <v>2</v>
      </c>
      <c r="L86" s="126"/>
      <c r="M86" s="233">
        <v>286</v>
      </c>
      <c r="N86" s="234">
        <v>1320</v>
      </c>
      <c r="O86" s="234">
        <v>213</v>
      </c>
      <c r="P86" s="234">
        <v>7</v>
      </c>
      <c r="Q86" s="126"/>
    </row>
    <row r="87" spans="1:17" ht="28.5" customHeight="1" thickTop="1">
      <c r="A87" s="345" t="s">
        <v>142</v>
      </c>
      <c r="B87" s="318" t="s">
        <v>143</v>
      </c>
      <c r="C87" s="294" t="s">
        <v>144</v>
      </c>
      <c r="D87" s="295"/>
      <c r="E87" s="295"/>
      <c r="F87" s="296"/>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344"/>
      <c r="B88" s="318"/>
      <c r="C88" s="297"/>
      <c r="D88" s="298"/>
      <c r="E88" s="298"/>
      <c r="F88" s="299"/>
      <c r="G88" s="108" t="s">
        <v>191</v>
      </c>
      <c r="H88" s="208">
        <v>1</v>
      </c>
      <c r="I88" s="209">
        <v>1</v>
      </c>
      <c r="J88" s="209"/>
      <c r="K88" s="117"/>
      <c r="L88" s="116"/>
      <c r="M88" s="235">
        <v>1</v>
      </c>
      <c r="N88" s="236">
        <v>1</v>
      </c>
      <c r="O88" s="209"/>
      <c r="P88" s="117"/>
      <c r="Q88" s="116"/>
    </row>
    <row r="89" spans="1:17" ht="28.5" customHeight="1">
      <c r="A89" s="344"/>
      <c r="B89" s="319" t="s">
        <v>183</v>
      </c>
      <c r="C89" s="335" t="s">
        <v>145</v>
      </c>
      <c r="D89" s="336"/>
      <c r="E89" s="336"/>
      <c r="F89" s="337"/>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344"/>
      <c r="B90" s="320"/>
      <c r="C90" s="338"/>
      <c r="D90" s="339"/>
      <c r="E90" s="339"/>
      <c r="F90" s="340"/>
      <c r="G90" s="109" t="s">
        <v>191</v>
      </c>
      <c r="H90" s="223"/>
      <c r="I90" s="209">
        <v>2</v>
      </c>
      <c r="J90" s="209"/>
      <c r="K90" s="117"/>
      <c r="L90" s="116"/>
      <c r="M90" s="223"/>
      <c r="N90" s="209">
        <v>2</v>
      </c>
      <c r="O90" s="209"/>
      <c r="P90" s="117"/>
      <c r="Q90" s="116"/>
    </row>
    <row r="91" spans="1:17" ht="28.5" customHeight="1">
      <c r="A91" s="344"/>
      <c r="B91" s="320"/>
      <c r="C91" s="315" t="s">
        <v>146</v>
      </c>
      <c r="D91" s="316"/>
      <c r="E91" s="316"/>
      <c r="F91" s="317"/>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344"/>
      <c r="B92" s="321"/>
      <c r="C92" s="297"/>
      <c r="D92" s="298"/>
      <c r="E92" s="298"/>
      <c r="F92" s="299"/>
      <c r="G92" s="108" t="s">
        <v>191</v>
      </c>
      <c r="H92" s="208"/>
      <c r="I92" s="209">
        <v>2</v>
      </c>
      <c r="J92" s="224"/>
      <c r="K92" s="117"/>
      <c r="L92" s="116"/>
      <c r="M92" s="208"/>
      <c r="N92" s="209">
        <v>2</v>
      </c>
      <c r="O92" s="224"/>
      <c r="P92" s="117"/>
      <c r="Q92" s="116"/>
    </row>
    <row r="93" spans="1:17" ht="28.5" customHeight="1">
      <c r="A93" s="344"/>
      <c r="B93" s="319" t="s">
        <v>147</v>
      </c>
      <c r="C93" s="335" t="s">
        <v>148</v>
      </c>
      <c r="D93" s="336"/>
      <c r="E93" s="336"/>
      <c r="F93" s="337"/>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344"/>
      <c r="B94" s="320"/>
      <c r="C94" s="338"/>
      <c r="D94" s="339"/>
      <c r="E94" s="339"/>
      <c r="F94" s="340"/>
      <c r="G94" s="108" t="s">
        <v>191</v>
      </c>
      <c r="H94" s="223"/>
      <c r="I94" s="209">
        <v>2</v>
      </c>
      <c r="J94" s="209"/>
      <c r="K94" s="125"/>
      <c r="L94" s="123"/>
      <c r="M94" s="223"/>
      <c r="N94" s="209">
        <v>2</v>
      </c>
      <c r="O94" s="209"/>
      <c r="P94" s="125"/>
      <c r="Q94" s="123"/>
    </row>
    <row r="95" spans="1:17" ht="28.5" customHeight="1">
      <c r="A95" s="344"/>
      <c r="B95" s="320"/>
      <c r="C95" s="342" t="s">
        <v>197</v>
      </c>
      <c r="D95" s="316"/>
      <c r="E95" s="316"/>
      <c r="F95" s="317"/>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344"/>
      <c r="B96" s="320"/>
      <c r="C96" s="338"/>
      <c r="D96" s="339"/>
      <c r="E96" s="339"/>
      <c r="F96" s="340"/>
      <c r="G96" s="109" t="s">
        <v>191</v>
      </c>
      <c r="H96" s="223">
        <v>1</v>
      </c>
      <c r="I96" s="209">
        <v>1</v>
      </c>
      <c r="J96" s="209"/>
      <c r="K96" s="224"/>
      <c r="L96" s="116"/>
      <c r="M96" s="237">
        <v>1</v>
      </c>
      <c r="N96" s="238">
        <v>1</v>
      </c>
      <c r="O96" s="209"/>
      <c r="P96" s="224"/>
      <c r="Q96" s="116"/>
    </row>
    <row r="97" spans="1:17" ht="28.5" customHeight="1">
      <c r="A97" s="344"/>
      <c r="B97" s="320"/>
      <c r="C97" s="315" t="s">
        <v>149</v>
      </c>
      <c r="D97" s="316"/>
      <c r="E97" s="316"/>
      <c r="F97" s="317"/>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344"/>
      <c r="B98" s="320"/>
      <c r="C98" s="338"/>
      <c r="D98" s="339"/>
      <c r="E98" s="339"/>
      <c r="F98" s="340"/>
      <c r="G98" s="108" t="s">
        <v>191</v>
      </c>
      <c r="H98" s="223"/>
      <c r="I98" s="209">
        <v>2</v>
      </c>
      <c r="J98" s="209"/>
      <c r="K98" s="224"/>
      <c r="L98" s="123"/>
      <c r="M98" s="223"/>
      <c r="N98" s="209">
        <v>2</v>
      </c>
      <c r="O98" s="209"/>
      <c r="P98" s="224"/>
      <c r="Q98" s="123"/>
    </row>
    <row r="99" spans="1:17" ht="28.5" customHeight="1">
      <c r="A99" s="344"/>
      <c r="B99" s="320"/>
      <c r="C99" s="315" t="s">
        <v>150</v>
      </c>
      <c r="D99" s="316"/>
      <c r="E99" s="316"/>
      <c r="F99" s="317"/>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344"/>
      <c r="B100" s="321"/>
      <c r="C100" s="297"/>
      <c r="D100" s="298"/>
      <c r="E100" s="298"/>
      <c r="F100" s="299"/>
      <c r="G100" s="108" t="s">
        <v>191</v>
      </c>
      <c r="H100" s="208"/>
      <c r="I100" s="209">
        <v>2</v>
      </c>
      <c r="J100" s="209"/>
      <c r="K100" s="122"/>
      <c r="L100" s="121"/>
      <c r="M100" s="208"/>
      <c r="N100" s="209">
        <v>2</v>
      </c>
      <c r="O100" s="209"/>
      <c r="P100" s="122"/>
      <c r="Q100" s="121"/>
    </row>
    <row r="101" spans="1:17" ht="28.5" customHeight="1">
      <c r="A101" s="344"/>
      <c r="B101" s="343" t="s">
        <v>151</v>
      </c>
      <c r="C101" s="341" t="s">
        <v>205</v>
      </c>
      <c r="D101" s="336"/>
      <c r="E101" s="336"/>
      <c r="F101" s="337"/>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344"/>
      <c r="B102" s="344"/>
      <c r="C102" s="338"/>
      <c r="D102" s="339"/>
      <c r="E102" s="339"/>
      <c r="F102" s="340"/>
      <c r="G102" s="108" t="s">
        <v>191</v>
      </c>
      <c r="H102" s="208">
        <v>1</v>
      </c>
      <c r="I102" s="209">
        <v>1</v>
      </c>
      <c r="J102" s="224"/>
      <c r="K102" s="125"/>
      <c r="L102" s="123"/>
      <c r="M102" s="239">
        <v>1</v>
      </c>
      <c r="N102" s="240">
        <v>1</v>
      </c>
      <c r="O102" s="209"/>
      <c r="P102" s="125"/>
      <c r="Q102" s="123"/>
    </row>
    <row r="103" spans="1:17" ht="28.5" customHeight="1">
      <c r="A103" s="344"/>
      <c r="B103" s="344"/>
      <c r="C103" s="342" t="s">
        <v>206</v>
      </c>
      <c r="D103" s="316"/>
      <c r="E103" s="316"/>
      <c r="F103" s="317"/>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344"/>
      <c r="B104" s="344"/>
      <c r="C104" s="338"/>
      <c r="D104" s="339"/>
      <c r="E104" s="339"/>
      <c r="F104" s="340"/>
      <c r="G104" s="109" t="s">
        <v>191</v>
      </c>
      <c r="H104" s="208">
        <v>1</v>
      </c>
      <c r="I104" s="209">
        <v>1</v>
      </c>
      <c r="J104" s="209"/>
      <c r="K104" s="117"/>
      <c r="L104" s="116"/>
      <c r="M104" s="208"/>
      <c r="N104" s="209">
        <v>2</v>
      </c>
      <c r="O104" s="209"/>
      <c r="P104" s="117"/>
      <c r="Q104" s="116"/>
    </row>
    <row r="105" spans="1:17" ht="28.5" customHeight="1">
      <c r="A105" s="344"/>
      <c r="B105" s="344"/>
      <c r="C105" s="342" t="s">
        <v>207</v>
      </c>
      <c r="D105" s="316"/>
      <c r="E105" s="316"/>
      <c r="F105" s="317"/>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344"/>
      <c r="B106" s="344"/>
      <c r="C106" s="338"/>
      <c r="D106" s="339"/>
      <c r="E106" s="339"/>
      <c r="F106" s="340"/>
      <c r="G106" s="108" t="s">
        <v>191</v>
      </c>
      <c r="H106" s="208">
        <v>2</v>
      </c>
      <c r="I106" s="209"/>
      <c r="J106" s="209"/>
      <c r="K106" s="224"/>
      <c r="L106" s="225"/>
      <c r="M106" s="239">
        <v>1</v>
      </c>
      <c r="N106" s="240">
        <v>1</v>
      </c>
      <c r="O106" s="224"/>
      <c r="P106" s="224"/>
      <c r="Q106" s="112"/>
    </row>
    <row r="107" spans="1:17" ht="28.5" customHeight="1">
      <c r="A107" s="344"/>
      <c r="B107" s="344"/>
      <c r="C107" s="342" t="s">
        <v>208</v>
      </c>
      <c r="D107" s="316"/>
      <c r="E107" s="316"/>
      <c r="F107" s="317"/>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344"/>
      <c r="B108" s="344"/>
      <c r="C108" s="338"/>
      <c r="D108" s="339"/>
      <c r="E108" s="339"/>
      <c r="F108" s="340"/>
      <c r="G108" s="109" t="s">
        <v>191</v>
      </c>
      <c r="H108" s="208"/>
      <c r="I108" s="209">
        <v>2</v>
      </c>
      <c r="J108" s="209"/>
      <c r="K108" s="117"/>
      <c r="L108" s="116"/>
      <c r="M108" s="208"/>
      <c r="N108" s="209">
        <v>2</v>
      </c>
      <c r="O108" s="209"/>
      <c r="P108" s="117"/>
      <c r="Q108" s="116"/>
    </row>
    <row r="109" spans="1:17" ht="28.5" customHeight="1">
      <c r="A109" s="344"/>
      <c r="B109" s="344"/>
      <c r="C109" s="342" t="s">
        <v>209</v>
      </c>
      <c r="D109" s="316"/>
      <c r="E109" s="316"/>
      <c r="F109" s="317"/>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c r="A110" s="344"/>
      <c r="B110" s="344"/>
      <c r="C110" s="338"/>
      <c r="D110" s="339"/>
      <c r="E110" s="339"/>
      <c r="F110" s="340"/>
      <c r="G110" s="108" t="s">
        <v>191</v>
      </c>
      <c r="H110" s="208"/>
      <c r="I110" s="209">
        <v>2</v>
      </c>
      <c r="J110" s="224"/>
      <c r="K110" s="125"/>
      <c r="L110" s="123"/>
      <c r="M110" s="208">
        <v>1</v>
      </c>
      <c r="N110" s="209">
        <v>1</v>
      </c>
      <c r="O110" s="224"/>
      <c r="P110" s="125"/>
      <c r="Q110" s="123"/>
    </row>
    <row r="111" spans="1:17" ht="28.5" customHeight="1">
      <c r="A111" s="344"/>
      <c r="B111" s="344"/>
      <c r="C111" s="342" t="s">
        <v>210</v>
      </c>
      <c r="D111" s="316"/>
      <c r="E111" s="316"/>
      <c r="F111" s="317"/>
      <c r="G111" s="10"/>
      <c r="H111" s="118">
        <f>COUNTIF('評点入力シート'!G76,"Ａ＋")</f>
        <v>0</v>
      </c>
      <c r="I111" s="119">
        <f>COUNTIF('評点入力シート'!G76,"Ａ")</f>
        <v>0</v>
      </c>
      <c r="J111" s="119">
        <f>COUNTIF('評点入力シート'!G76,"Ｂ")</f>
        <v>0</v>
      </c>
      <c r="K111" s="119">
        <f>COUNTIF('評点入力シート'!G76,"Ｃ")</f>
        <v>0</v>
      </c>
      <c r="L111" s="120">
        <f>COUNTIF('評点入力シート'!G76,"－")</f>
        <v>0</v>
      </c>
      <c r="M111" s="118">
        <f>COUNTIF('評点入力シート'!H76,"Ａ＋")</f>
        <v>0</v>
      </c>
      <c r="N111" s="119">
        <f>COUNTIF('評点入力シート'!H76,"Ａ")</f>
        <v>0</v>
      </c>
      <c r="O111" s="119">
        <f>COUNTIF('評点入力シート'!H76,"Ｂ")</f>
        <v>0</v>
      </c>
      <c r="P111" s="119">
        <f>COUNTIF('評点入力シート'!H76,"Ｃ")</f>
        <v>0</v>
      </c>
      <c r="Q111" s="120">
        <f>COUNTIF('評点入力シート'!H76,"－")</f>
        <v>0</v>
      </c>
    </row>
    <row r="112" spans="1:17" ht="28.5" customHeight="1">
      <c r="A112" s="344"/>
      <c r="B112" s="344"/>
      <c r="C112" s="338"/>
      <c r="D112" s="339"/>
      <c r="E112" s="339"/>
      <c r="F112" s="340"/>
      <c r="G112" s="109" t="s">
        <v>191</v>
      </c>
      <c r="H112" s="208"/>
      <c r="I112" s="209">
        <v>2</v>
      </c>
      <c r="J112" s="209"/>
      <c r="K112" s="117"/>
      <c r="L112" s="116"/>
      <c r="M112" s="208"/>
      <c r="N112" s="209">
        <v>2</v>
      </c>
      <c r="O112" s="209"/>
      <c r="P112" s="117"/>
      <c r="Q112" s="116"/>
    </row>
    <row r="113" spans="1:17" ht="28.5" customHeight="1">
      <c r="A113" s="344"/>
      <c r="B113" s="344"/>
      <c r="C113" s="342" t="s">
        <v>211</v>
      </c>
      <c r="D113" s="316"/>
      <c r="E113" s="316"/>
      <c r="F113" s="317"/>
      <c r="G113" s="9"/>
      <c r="H113" s="118">
        <f>COUNTIF('評点入力シート'!G77,"Ａ＋")</f>
        <v>0</v>
      </c>
      <c r="I113" s="119">
        <f>COUNTIF('評点入力シート'!G77,"Ａ")</f>
        <v>0</v>
      </c>
      <c r="J113" s="119">
        <f>COUNTIF('評点入力シート'!G77,"Ｂ")</f>
        <v>0</v>
      </c>
      <c r="K113" s="119">
        <f>COUNTIF('評点入力シート'!G77,"Ｃ")</f>
        <v>0</v>
      </c>
      <c r="L113" s="120">
        <f>COUNTIF('評点入力シート'!G77,"－")</f>
        <v>0</v>
      </c>
      <c r="M113" s="118">
        <f>COUNTIF('評点入力シート'!H77,"Ａ＋")</f>
        <v>0</v>
      </c>
      <c r="N113" s="119">
        <f>COUNTIF('評点入力シート'!H77,"Ａ")</f>
        <v>0</v>
      </c>
      <c r="O113" s="119">
        <f>COUNTIF('評点入力シート'!H77,"Ｂ")</f>
        <v>0</v>
      </c>
      <c r="P113" s="119">
        <f>COUNTIF('評点入力シート'!H77,"Ｃ")</f>
        <v>0</v>
      </c>
      <c r="Q113" s="120">
        <f>COUNTIF('評点入力シート'!H77,"－")</f>
        <v>0</v>
      </c>
    </row>
    <row r="114" spans="1:17" ht="28.5" customHeight="1">
      <c r="A114" s="344"/>
      <c r="B114" s="344"/>
      <c r="C114" s="338"/>
      <c r="D114" s="339"/>
      <c r="E114" s="339"/>
      <c r="F114" s="340"/>
      <c r="G114" s="108" t="s">
        <v>191</v>
      </c>
      <c r="H114" s="208"/>
      <c r="I114" s="209">
        <v>2</v>
      </c>
      <c r="J114" s="209"/>
      <c r="K114" s="224"/>
      <c r="L114" s="123"/>
      <c r="M114" s="208"/>
      <c r="N114" s="209">
        <v>2</v>
      </c>
      <c r="O114" s="209"/>
      <c r="P114" s="125"/>
      <c r="Q114" s="123"/>
    </row>
    <row r="115" spans="1:17" ht="28.5" customHeight="1">
      <c r="A115" s="344"/>
      <c r="B115" s="344"/>
      <c r="C115" s="342" t="s">
        <v>190</v>
      </c>
      <c r="D115" s="316"/>
      <c r="E115" s="316"/>
      <c r="F115" s="317"/>
      <c r="G115" s="10"/>
      <c r="H115" s="118">
        <f>COUNTIF('評点入力シート'!G78,"Ａ＋")</f>
        <v>0</v>
      </c>
      <c r="I115" s="119">
        <f>COUNTIF('評点入力シート'!G78,"Ａ")</f>
        <v>0</v>
      </c>
      <c r="J115" s="119">
        <f>COUNTIF('評点入力シート'!G78,"Ｂ")</f>
        <v>0</v>
      </c>
      <c r="K115" s="119">
        <f>COUNTIF('評点入力シート'!G78,"Ｃ")</f>
        <v>0</v>
      </c>
      <c r="L115" s="120">
        <f>COUNTIF('評点入力シート'!G78,"－")</f>
        <v>0</v>
      </c>
      <c r="M115" s="118">
        <f>COUNTIF('評点入力シート'!H78,"Ａ＋")</f>
        <v>0</v>
      </c>
      <c r="N115" s="119">
        <f>COUNTIF('評点入力シート'!H78,"Ａ")</f>
        <v>0</v>
      </c>
      <c r="O115" s="119">
        <f>COUNTIF('評点入力シート'!H78,"Ｂ")</f>
        <v>0</v>
      </c>
      <c r="P115" s="119">
        <f>COUNTIF('評点入力シート'!H78,"Ｃ")</f>
        <v>0</v>
      </c>
      <c r="Q115" s="120">
        <f>COUNTIF('評点入力シート'!H78,"－")</f>
        <v>0</v>
      </c>
    </row>
    <row r="116" spans="1:17" ht="28.5" customHeight="1" thickBot="1">
      <c r="A116" s="344"/>
      <c r="B116" s="314"/>
      <c r="C116" s="338"/>
      <c r="D116" s="339"/>
      <c r="E116" s="339"/>
      <c r="F116" s="340"/>
      <c r="G116" s="108" t="s">
        <v>191</v>
      </c>
      <c r="H116" s="208">
        <v>1</v>
      </c>
      <c r="I116" s="209">
        <v>1</v>
      </c>
      <c r="J116" s="224"/>
      <c r="K116" s="224"/>
      <c r="L116" s="116"/>
      <c r="M116" s="208"/>
      <c r="N116" s="209">
        <v>2</v>
      </c>
      <c r="O116" s="209"/>
      <c r="P116" s="224"/>
      <c r="Q116" s="116"/>
    </row>
    <row r="117" spans="1:17" ht="28.5" customHeight="1">
      <c r="A117" s="344"/>
      <c r="B117" s="319" t="s">
        <v>152</v>
      </c>
      <c r="C117" s="335" t="s">
        <v>153</v>
      </c>
      <c r="D117" s="336"/>
      <c r="E117" s="336"/>
      <c r="F117" s="337"/>
      <c r="G117" s="8"/>
      <c r="H117" s="113">
        <f>COUNTIF('評点入力シート'!G80,"Ａ＋")</f>
        <v>0</v>
      </c>
      <c r="I117" s="114">
        <f>COUNTIF('評点入力シート'!G80,"Ａ")</f>
        <v>0</v>
      </c>
      <c r="J117" s="114">
        <f>COUNTIF('評点入力シート'!G80,"Ｂ")</f>
        <v>0</v>
      </c>
      <c r="K117" s="114">
        <f>COUNTIF('評点入力シート'!G80,"Ｃ")</f>
        <v>0</v>
      </c>
      <c r="L117" s="115">
        <f>COUNTIF('評点入力シート'!G80,"－")</f>
        <v>0</v>
      </c>
      <c r="M117" s="113">
        <f>COUNTIF('評点入力シート'!H80,"Ａ＋")</f>
        <v>0</v>
      </c>
      <c r="N117" s="114">
        <f>COUNTIF('評点入力シート'!H80,"Ａ")</f>
        <v>0</v>
      </c>
      <c r="O117" s="114">
        <f>COUNTIF('評点入力シート'!H80,"Ｂ")</f>
        <v>0</v>
      </c>
      <c r="P117" s="114">
        <f>COUNTIF('評点入力シート'!H80,"Ｃ")</f>
        <v>0</v>
      </c>
      <c r="Q117" s="115">
        <f>COUNTIF('評点入力シート'!H80,"－")</f>
        <v>0</v>
      </c>
    </row>
    <row r="118" spans="1:17" ht="28.5" customHeight="1">
      <c r="A118" s="344"/>
      <c r="B118" s="320"/>
      <c r="C118" s="338"/>
      <c r="D118" s="339"/>
      <c r="E118" s="339"/>
      <c r="F118" s="340"/>
      <c r="G118" s="108" t="s">
        <v>191</v>
      </c>
      <c r="H118" s="208"/>
      <c r="I118" s="209">
        <v>2</v>
      </c>
      <c r="J118" s="209"/>
      <c r="K118" s="125"/>
      <c r="L118" s="123"/>
      <c r="M118" s="208"/>
      <c r="N118" s="209">
        <v>2</v>
      </c>
      <c r="O118" s="209"/>
      <c r="P118" s="125"/>
      <c r="Q118" s="123"/>
    </row>
    <row r="119" spans="1:17" ht="28.5" customHeight="1">
      <c r="A119" s="344"/>
      <c r="B119" s="320"/>
      <c r="C119" s="315" t="s">
        <v>154</v>
      </c>
      <c r="D119" s="316"/>
      <c r="E119" s="316"/>
      <c r="F119" s="317"/>
      <c r="G119" s="10"/>
      <c r="H119" s="118">
        <f>COUNTIF('評点入力シート'!G81,"Ａ＋")</f>
        <v>0</v>
      </c>
      <c r="I119" s="119">
        <f>COUNTIF('評点入力シート'!G81,"Ａ")</f>
        <v>0</v>
      </c>
      <c r="J119" s="119">
        <f>COUNTIF('評点入力シート'!G81,"Ｂ")</f>
        <v>0</v>
      </c>
      <c r="K119" s="119">
        <f>COUNTIF('評点入力シート'!G81,"Ｃ")</f>
        <v>0</v>
      </c>
      <c r="L119" s="120">
        <f>COUNTIF('評点入力シート'!G81,"－")</f>
        <v>0</v>
      </c>
      <c r="M119" s="118">
        <f>COUNTIF('評点入力シート'!H81,"Ａ＋")</f>
        <v>0</v>
      </c>
      <c r="N119" s="119">
        <f>COUNTIF('評点入力シート'!H81,"Ａ")</f>
        <v>0</v>
      </c>
      <c r="O119" s="119">
        <f>COUNTIF('評点入力シート'!H81,"Ｂ")</f>
        <v>0</v>
      </c>
      <c r="P119" s="119">
        <f>COUNTIF('評点入力シート'!H81,"Ｃ")</f>
        <v>0</v>
      </c>
      <c r="Q119" s="120">
        <f>COUNTIF('評点入力シート'!H81,"－")</f>
        <v>0</v>
      </c>
    </row>
    <row r="120" spans="1:17" ht="28.5" customHeight="1" thickBot="1">
      <c r="A120" s="344"/>
      <c r="B120" s="321"/>
      <c r="C120" s="297"/>
      <c r="D120" s="298"/>
      <c r="E120" s="298"/>
      <c r="F120" s="299"/>
      <c r="G120" s="108" t="s">
        <v>191</v>
      </c>
      <c r="H120" s="223">
        <v>1</v>
      </c>
      <c r="I120" s="209">
        <v>1</v>
      </c>
      <c r="J120" s="209"/>
      <c r="K120" s="122"/>
      <c r="L120" s="121"/>
      <c r="M120" s="223"/>
      <c r="N120" s="209">
        <v>2</v>
      </c>
      <c r="O120" s="209"/>
      <c r="P120" s="122"/>
      <c r="Q120" s="121"/>
    </row>
    <row r="121" spans="1:17" ht="28.5" customHeight="1">
      <c r="A121" s="344"/>
      <c r="B121" s="319" t="s">
        <v>155</v>
      </c>
      <c r="C121" s="335" t="s">
        <v>156</v>
      </c>
      <c r="D121" s="336"/>
      <c r="E121" s="336"/>
      <c r="F121" s="337"/>
      <c r="G121" s="8"/>
      <c r="H121" s="113">
        <f>COUNTIF('評点入力シート'!G83,"Ａ＋")</f>
        <v>0</v>
      </c>
      <c r="I121" s="114">
        <f>COUNTIF('評点入力シート'!G83,"Ａ")</f>
        <v>0</v>
      </c>
      <c r="J121" s="114">
        <f>COUNTIF('評点入力シート'!G83,"Ｂ")</f>
        <v>0</v>
      </c>
      <c r="K121" s="114">
        <f>COUNTIF('評点入力シート'!G83,"Ｃ")</f>
        <v>0</v>
      </c>
      <c r="L121" s="115">
        <f>COUNTIF('評点入力シート'!G83,"－")</f>
        <v>0</v>
      </c>
      <c r="M121" s="113">
        <f>COUNTIF('評点入力シート'!H83,"Ａ＋")</f>
        <v>0</v>
      </c>
      <c r="N121" s="114">
        <f>COUNTIF('評点入力シート'!H83,"Ａ")</f>
        <v>0</v>
      </c>
      <c r="O121" s="114">
        <f>COUNTIF('評点入力シート'!H83,"Ｂ")</f>
        <v>0</v>
      </c>
      <c r="P121" s="114">
        <f>COUNTIF('評点入力シート'!H83,"Ｃ")</f>
        <v>0</v>
      </c>
      <c r="Q121" s="115">
        <f>COUNTIF('評点入力シート'!H83,"－")</f>
        <v>0</v>
      </c>
    </row>
    <row r="122" spans="1:17" ht="28.5" customHeight="1">
      <c r="A122" s="344"/>
      <c r="B122" s="320"/>
      <c r="C122" s="338"/>
      <c r="D122" s="339"/>
      <c r="E122" s="339"/>
      <c r="F122" s="340"/>
      <c r="G122" s="108" t="s">
        <v>191</v>
      </c>
      <c r="H122" s="208"/>
      <c r="I122" s="209">
        <v>2</v>
      </c>
      <c r="J122" s="209"/>
      <c r="K122" s="224"/>
      <c r="L122" s="123"/>
      <c r="M122" s="237">
        <v>1</v>
      </c>
      <c r="N122" s="238">
        <v>1</v>
      </c>
      <c r="O122" s="209"/>
      <c r="P122" s="224"/>
      <c r="Q122" s="123"/>
    </row>
    <row r="123" spans="1:17" ht="28.5" customHeight="1">
      <c r="A123" s="344"/>
      <c r="B123" s="320"/>
      <c r="C123" s="315" t="s">
        <v>157</v>
      </c>
      <c r="D123" s="316"/>
      <c r="E123" s="316"/>
      <c r="F123" s="317"/>
      <c r="G123" s="10"/>
      <c r="H123" s="118">
        <f>COUNTIF('評点入力シート'!G84,"Ａ＋")</f>
        <v>0</v>
      </c>
      <c r="I123" s="119">
        <f>COUNTIF('評点入力シート'!G84,"Ａ")</f>
        <v>0</v>
      </c>
      <c r="J123" s="119">
        <f>COUNTIF('評点入力シート'!G84,"Ｂ")</f>
        <v>0</v>
      </c>
      <c r="K123" s="119">
        <f>COUNTIF('評点入力シート'!G84,"Ｃ")</f>
        <v>0</v>
      </c>
      <c r="L123" s="120">
        <f>COUNTIF('評点入力シート'!G84,"－")</f>
        <v>0</v>
      </c>
      <c r="M123" s="118">
        <f>COUNTIF('評点入力シート'!H84,"Ａ＋")</f>
        <v>0</v>
      </c>
      <c r="N123" s="119">
        <f>COUNTIF('評点入力シート'!H84,"Ａ")</f>
        <v>0</v>
      </c>
      <c r="O123" s="119">
        <f>COUNTIF('評点入力シート'!H84,"Ｂ")</f>
        <v>0</v>
      </c>
      <c r="P123" s="119">
        <f>COUNTIF('評点入力シート'!H84,"Ｃ")</f>
        <v>0</v>
      </c>
      <c r="Q123" s="120">
        <f>COUNTIF('評点入力シート'!H84,"－")</f>
        <v>0</v>
      </c>
    </row>
    <row r="124" spans="1:17" ht="28.5" customHeight="1">
      <c r="A124" s="344"/>
      <c r="B124" s="320"/>
      <c r="C124" s="338"/>
      <c r="D124" s="339"/>
      <c r="E124" s="339"/>
      <c r="F124" s="340"/>
      <c r="G124" s="108" t="s">
        <v>191</v>
      </c>
      <c r="H124" s="223"/>
      <c r="I124" s="209">
        <v>2</v>
      </c>
      <c r="J124" s="209"/>
      <c r="K124" s="224"/>
      <c r="L124" s="116"/>
      <c r="M124" s="208"/>
      <c r="N124" s="209">
        <v>2</v>
      </c>
      <c r="O124" s="209"/>
      <c r="P124" s="224"/>
      <c r="Q124" s="116"/>
    </row>
    <row r="125" spans="1:17" ht="28.5" customHeight="1">
      <c r="A125" s="344"/>
      <c r="B125" s="320"/>
      <c r="C125" s="315" t="s">
        <v>158</v>
      </c>
      <c r="D125" s="316"/>
      <c r="E125" s="316"/>
      <c r="F125" s="317"/>
      <c r="G125" s="10"/>
      <c r="H125" s="118">
        <f>COUNTIF('評点入力シート'!G85,"Ａ＋")</f>
        <v>0</v>
      </c>
      <c r="I125" s="119">
        <f>COUNTIF('評点入力シート'!G85,"Ａ")</f>
        <v>0</v>
      </c>
      <c r="J125" s="119">
        <f>COUNTIF('評点入力シート'!G85,"Ｂ")</f>
        <v>0</v>
      </c>
      <c r="K125" s="119">
        <f>COUNTIF('評点入力シート'!G85,"Ｃ")</f>
        <v>0</v>
      </c>
      <c r="L125" s="120">
        <f>COUNTIF('評点入力シート'!G85,"－")</f>
        <v>0</v>
      </c>
      <c r="M125" s="118">
        <f>COUNTIF('評点入力シート'!H85,"Ａ＋")</f>
        <v>0</v>
      </c>
      <c r="N125" s="119">
        <f>COUNTIF('評点入力シート'!H85,"Ａ")</f>
        <v>0</v>
      </c>
      <c r="O125" s="119">
        <f>COUNTIF('評点入力シート'!H85,"Ｂ")</f>
        <v>0</v>
      </c>
      <c r="P125" s="119">
        <f>COUNTIF('評点入力シート'!H85,"Ｃ")</f>
        <v>0</v>
      </c>
      <c r="Q125" s="120">
        <f>COUNTIF('評点入力シート'!H85,"－")</f>
        <v>0</v>
      </c>
    </row>
    <row r="126" spans="1:17" ht="28.5" customHeight="1" thickBot="1">
      <c r="A126" s="314"/>
      <c r="B126" s="321"/>
      <c r="C126" s="297"/>
      <c r="D126" s="298"/>
      <c r="E126" s="298"/>
      <c r="F126" s="299"/>
      <c r="G126" s="111" t="s">
        <v>191</v>
      </c>
      <c r="H126" s="226">
        <v>1</v>
      </c>
      <c r="I126" s="227">
        <v>1</v>
      </c>
      <c r="J126" s="227"/>
      <c r="K126" s="122"/>
      <c r="L126" s="121"/>
      <c r="M126" s="226"/>
      <c r="N126" s="227">
        <v>2</v>
      </c>
      <c r="O126" s="227"/>
      <c r="P126" s="122"/>
      <c r="Q126" s="121"/>
    </row>
  </sheetData>
  <sheetProtection password="EB9A" sheet="1"/>
  <mergeCells count="83">
    <mergeCell ref="B84:B86"/>
    <mergeCell ref="C84:F86"/>
    <mergeCell ref="A66:A71"/>
    <mergeCell ref="B66:B71"/>
    <mergeCell ref="C66:F68"/>
    <mergeCell ref="C69:F71"/>
    <mergeCell ref="A72:A86"/>
    <mergeCell ref="B78:B80"/>
    <mergeCell ref="C75:F77"/>
    <mergeCell ref="B51:B53"/>
    <mergeCell ref="C51:F53"/>
    <mergeCell ref="C78:F80"/>
    <mergeCell ref="B81:B83"/>
    <mergeCell ref="C81:F83"/>
    <mergeCell ref="C60:F62"/>
    <mergeCell ref="C63:F65"/>
    <mergeCell ref="B72:B74"/>
    <mergeCell ref="C72:F74"/>
    <mergeCell ref="B75:B77"/>
    <mergeCell ref="A42:A53"/>
    <mergeCell ref="B42:B50"/>
    <mergeCell ref="C42:F44"/>
    <mergeCell ref="C45:F47"/>
    <mergeCell ref="C48:F50"/>
    <mergeCell ref="A54:A65"/>
    <mergeCell ref="B54:B59"/>
    <mergeCell ref="C54:F56"/>
    <mergeCell ref="C57:F59"/>
    <mergeCell ref="B60:B65"/>
    <mergeCell ref="C24:F26"/>
    <mergeCell ref="C27:F29"/>
    <mergeCell ref="C30:F32"/>
    <mergeCell ref="A33:A41"/>
    <mergeCell ref="B33:B41"/>
    <mergeCell ref="C33:F35"/>
    <mergeCell ref="C36:F38"/>
    <mergeCell ref="C39:F41"/>
    <mergeCell ref="B101:B116"/>
    <mergeCell ref="A87:A126"/>
    <mergeCell ref="M2:Q2"/>
    <mergeCell ref="M4:Q4"/>
    <mergeCell ref="H4:L4"/>
    <mergeCell ref="G4:G5"/>
    <mergeCell ref="C117:F118"/>
    <mergeCell ref="C93:F94"/>
    <mergeCell ref="C95:F96"/>
    <mergeCell ref="C97:F98"/>
    <mergeCell ref="C105:F106"/>
    <mergeCell ref="C107:F108"/>
    <mergeCell ref="C109:F110"/>
    <mergeCell ref="C111:F112"/>
    <mergeCell ref="C113:F114"/>
    <mergeCell ref="C115:F116"/>
    <mergeCell ref="C101:F102"/>
    <mergeCell ref="C103:F104"/>
    <mergeCell ref="B121:B126"/>
    <mergeCell ref="B117:B120"/>
    <mergeCell ref="B93:B100"/>
    <mergeCell ref="C99:F100"/>
    <mergeCell ref="C119:F120"/>
    <mergeCell ref="C121:F122"/>
    <mergeCell ref="C123:F124"/>
    <mergeCell ref="C125:F126"/>
    <mergeCell ref="C91:F92"/>
    <mergeCell ref="B87:B88"/>
    <mergeCell ref="B89:B92"/>
    <mergeCell ref="C4:F5"/>
    <mergeCell ref="A4:A5"/>
    <mergeCell ref="B4:B5"/>
    <mergeCell ref="A6:A14"/>
    <mergeCell ref="B6:B14"/>
    <mergeCell ref="A15:A32"/>
    <mergeCell ref="C89:F90"/>
    <mergeCell ref="M3:Q3"/>
    <mergeCell ref="C6:F8"/>
    <mergeCell ref="C9:F11"/>
    <mergeCell ref="C12:F14"/>
    <mergeCell ref="B15:B23"/>
    <mergeCell ref="C87:F88"/>
    <mergeCell ref="C15:F17"/>
    <mergeCell ref="C18:F20"/>
    <mergeCell ref="C21:F23"/>
    <mergeCell ref="B24:B32"/>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2008-11-25T02:40:25Z</dcterms:modified>
  <cp:category/>
  <cp:version/>
  <cp:contentType/>
  <cp:contentStatus/>
</cp:coreProperties>
</file>